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58" documentId="13_ncr:1_{F6CB121F-512D-4AA6-A0C1-0FB36C537598}" xr6:coauthVersionLast="47" xr6:coauthVersionMax="47" xr10:uidLastSave="{032F242A-90D0-49C1-A0DE-A6DC6CE31B2B}"/>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G6" i="5"/>
  <c r="L9" i="6"/>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<sst xmlns="http://schemas.openxmlformats.org/spreadsheetml/2006/main" count="180312" uniqueCount="39128">
  <si>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</si>
  <si>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</si>
  <si>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</si>
  <si>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</si>
  <si>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</si>
  <si>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</si>
  <si>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</si>
  <si>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</si>
  <si>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</si>
  <si>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</si>
  <si>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</si>
  <si>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</si>
  <si>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</si>
  <si>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</si>
  <si>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</si>
  <si>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</si>
  <si>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</si>
  <si>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</si>
  <si>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</si>
  <si>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</si>
  <si>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</si>
  <si>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</si>
  <si>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</si>
  <si>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</si>
  <si>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</si>
  <si>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</si>
  <si>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</si>
  <si>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</si>
  <si>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</si>
  <si>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</si>
  <si>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</si>
  <si>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</si>
  <si>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</si>
  <si>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</si>
  <si>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</si>
  <si>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</si>
  <si>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</si>
  <si>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</si>
  <si>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</si>
  <si>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</si>
  <si>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</si>
  <si>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</si>
  <si>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</si>
  <si>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</si>
  <si>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</si>
  <si>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</si>
  <si>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</si>
  <si>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</si>
  <si>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</si>
  <si>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</si>
  <si>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</si>
  <si>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</si>
  <si>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</si>
  <si>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</si>
  <si>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</si>
  <si>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</si>
  <si>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</si>
  <si>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</si>
  <si>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</si>
  <si>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</si>
  <si>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</si>
  <si>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</si>
  <si>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</si>
  <si>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</si>
  <si>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</si>
  <si>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</si>
  <si>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</si>
  <si>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</si>
  <si>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</si>
  <si>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</si>
  <si>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</si>
  <si>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</si>
  <si>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</si>
  <si>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</si>
  <si>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</si>
  <si>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</si>
  <si>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</si>
  <si>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</si>
  <si>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</si>
  <si>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</si>
  <si>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</si>
  <si>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</si>
  <si>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</si>
  <si>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</si>
  <si>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</si>
  <si>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</si>
  <si>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</si>
  <si>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</si>
  <si>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</si>
  <si>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</si>
  <si>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</si>
  <si>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</si>
  <si>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</si>
  <si>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</si>
  <si>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</si>
  <si>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</si>
  <si>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</si>
  <si>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</si>
  <si>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</si>
  <si>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</si>
  <si>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</si>
  <si>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</si>
  <si>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</si>
  <si>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</si>
  <si>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</si>
  <si>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</si>
  <si>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</si>
  <si>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</si>
  <si>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</si>
  <si>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</si>
  <si>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</si>
  <si>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</si>
  <si>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</si>
  <si>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</si>
  <si>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</si>
  <si>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</si>
  <si>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</si>
  <si>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</si>
  <si>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</si>
  <si>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</si>
  <si>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</si>
  <si>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</si>
  <si>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</si>
  <si>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</si>
  <si>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</si>
  <si>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</si>
  <si>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</si>
  <si>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</si>
  <si>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</si>
  <si>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</si>
  <si>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</si>
  <si>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</si>
  <si>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</si>
  <si>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</si>
  <si>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</si>
  <si>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</si>
  <si>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</si>
  <si>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</si>
  <si>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</si>
  <si>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</si>
  <si>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</si>
  <si>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</si>
  <si>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</si>
  <si>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</si>
  <si>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</si>
  <si>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</si>
  <si>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</si>
  <si>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</si>
  <si>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</si>
  <si>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</si>
  <si>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</si>
  <si>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</si>
  <si>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</si>
  <si>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</si>
  <si>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</si>
  <si>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</si>
  <si>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</si>
  <si>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</si>
  <si>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</si>
  <si>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</si>
  <si>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</si>
  <si>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</si>
  <si>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</si>
  <si>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</si>
  <si>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</si>
  <si>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</si>
  <si>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</si>
  <si>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</si>
  <si>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</si>
  <si>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</si>
  <si>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</si>
  <si>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</si>
  <si>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</si>
  <si>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</si>
  <si>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</si>
  <si>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</si>
  <si>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</si>
  <si>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</si>
  <si>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</si>
  <si>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</si>
  <si>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</si>
  <si>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</si>
  <si>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</si>
  <si>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</si>
  <si>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</si>
  <si>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</si>
  <si>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</si>
  <si>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</si>
  <si>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</si>
  <si>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</si>
  <si>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</si>
  <si>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</si>
  <si>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</si>
  <si>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</si>
  <si>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</si>
  <si>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</si>
  <si>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</si>
  <si>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</si>
  <si>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</si>
  <si>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</si>
  <si>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</si>
  <si>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</si>
  <si>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</si>
  <si>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</si>
  <si>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</si>
  <si>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</si>
  <si>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</si>
  <si>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</si>
  <si>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</si>
  <si>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</si>
  <si>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</si>
  <si>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</si>
  <si>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</si>
  <si>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</si>
  <si>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</si>
  <si>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</si>
  <si>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</si>
  <si>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</si>
  <si>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</si>
  <si>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</si>
  <si>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</si>
  <si>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</si>
  <si>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</si>
  <si>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</si>
  <si>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</si>
  <si>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</si>
  <si>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</si>
  <si>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</si>
  <si>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</si>
  <si>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</si>
  <si>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</si>
  <si>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</si>
  <si>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</si>
  <si>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</si>
  <si>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</si>
  <si>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</si>
  <si>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</si>
  <si>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</si>
  <si>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</si>
  <si>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</si>
  <si>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</si>
  <si>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</si>
  <si>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</si>
  <si>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</si>
  <si>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</si>
  <si>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</si>
  <si>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</si>
  <si>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</si>
  <si>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</si>
  <si>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</si>
  <si>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</si>
  <si>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</si>
  <si>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</si>
  <si>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</si>
  <si>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</si>
  <si>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</si>
  <si>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</si>
  <si>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</si>
  <si>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</si>
  <si>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</si>
  <si>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</si>
  <si>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</si>
  <si>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</si>
  <si>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</si>
  <si>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</si>
  <si>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</si>
  <si>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</si>
  <si>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</si>
  <si>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</si>
  <si>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</si>
  <si>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</si>
  <si>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</si>
  <si>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</si>
  <si>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</si>
  <si>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</si>
  <si>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</si>
  <si>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</si>
  <si>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</si>
  <si>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</si>
  <si>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</si>
  <si>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</si>
  <si>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</si>
  <si>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</si>
  <si>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</si>
  <si>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</si>
  <si>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</si>
  <si>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</si>
  <si>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</si>
  <si>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</si>
  <si>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</si>
  <si>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</si>
  <si>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</si>
  <si>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</si>
  <si>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</si>
  <si>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</si>
  <si>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</si>
  <si>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</si>
  <si>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</si>
  <si>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</si>
  <si>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</si>
  <si>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</si>
  <si>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</si>
  <si>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</si>
  <si>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</si>
  <si>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</si>
  <si>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</si>
  <si>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</si>
  <si>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</si>
  <si>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</si>
  <si>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</si>
  <si>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</si>
  <si>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</si>
  <si>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</si>
  <si>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</si>
  <si>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</si>
  <si>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</si>
  <si>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</si>
  <si>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</si>
  <si>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</si>
  <si>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</si>
  <si>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</si>
  <si>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</si>
  <si>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</si>
  <si>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</si>
  <si>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</si>
  <si>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</si>
  <si>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</si>
  <si>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</si>
  <si>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</si>
  <si>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</si>
  <si>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</si>
  <si>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</si>
  <si>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</si>
  <si>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</si>
  <si>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</si>
  <si>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</si>
  <si>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</si>
  <si>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</si>
  <si>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</si>
  <si>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</si>
  <si>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</si>
  <si>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</si>
  <si>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</si>
  <si>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</si>
  <si>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</si>
  <si>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</si>
  <si>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</si>
  <si>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</si>
  <si>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</si>
  <si>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</si>
  <si>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</si>
  <si>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</si>
  <si>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</si>
  <si>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</si>
  <si>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</si>
  <si>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</si>
  <si>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</si>
  <si>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</si>
  <si>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</si>
  <si>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</si>
  <si>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</si>
  <si>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</si>
  <si>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</si>
  <si>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</si>
  <si>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</si>
  <si>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</si>
  <si>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</si>
  <si>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</si>
  <si>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</si>
  <si>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</si>
  <si>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</si>
  <si>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</si>
  <si>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</si>
  <si>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</si>
  <si>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</si>
  <si>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</si>
  <si>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</si>
  <si>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</si>
  <si>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</si>
  <si>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</si>
  <si>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</si>
  <si>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</si>
  <si>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</si>
  <si>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</si>
  <si>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</si>
  <si>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</si>
  <si>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</si>
  <si>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</si>
  <si>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</si>
  <si>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</si>
  <si>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</si>
  <si>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</si>
  <si>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</si>
  <si>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</si>
  <si>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</si>
  <si>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</si>
  <si>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</si>
  <si>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</si>
  <si>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</si>
  <si>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</si>
  <si>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</si>
  <si>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</si>
  <si>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</si>
  <si>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</si>
  <si>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</si>
  <si>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</si>
  <si>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</si>
  <si>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</si>
  <si>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</si>
  <si>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</si>
  <si>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</si>
  <si>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</si>
  <si>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</si>
  <si>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</si>
  <si>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</si>
  <si>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</si>
  <si>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</si>
  <si>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</si>
  <si>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</si>
  <si>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</si>
  <si>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</si>
  <si>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</si>
  <si>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</si>
  <si>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</si>
  <si>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</si>
  <si>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</si>
  <si>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</si>
  <si>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</si>
  <si>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</si>
  <si>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</si>
  <si>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</si>
  <si>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</si>
  <si>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</si>
  <si>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</si>
  <si>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</si>
  <si>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</si>
  <si>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</si>
  <si>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</si>
  <si>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</si>
  <si>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</si>
  <si>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</si>
  <si>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</si>
  <si>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</si>
  <si>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</si>
  <si>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</si>
  <si>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</si>
  <si>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</si>
  <si>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</si>
  <si>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</si>
  <si>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</si>
  <si>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</si>
  <si>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</si>
  <si>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</si>
  <si>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</si>
  <si>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</si>
  <si>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</si>
  <si>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</si>
  <si>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</si>
  <si>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</si>
  <si>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</si>
  <si>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</si>
  <si>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</si>
  <si>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</si>
  <si>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</si>
  <si>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</si>
  <si>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</si>
  <si>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</si>
  <si>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</si>
  <si>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</si>
  <si>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</si>
  <si>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</si>
  <si>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</si>
  <si>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</si>
  <si>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</si>
  <si>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</si>
  <si>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</si>
  <si>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</si>
  <si>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</si>
  <si>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</si>
  <si>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</si>
  <si>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</si>
  <si>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</si>
  <si>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</si>
  <si>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</si>
  <si>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</si>
  <si>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</si>
  <si>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</si>
  <si>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</si>
  <si>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</si>
  <si>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</si>
  <si>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</si>
  <si>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</si>
  <si>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</si>
  <si>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</si>
  <si>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</si>
  <si>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</si>
  <si>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</si>
  <si>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</si>
  <si>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</si>
  <si>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</si>
  <si>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</si>
  <si>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</si>
  <si>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</si>
  <si>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</si>
  <si>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</si>
  <si>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</si>
  <si>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</si>
  <si>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</si>
  <si>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</si>
  <si>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</si>
  <si>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</si>
  <si>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</si>
  <si>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</si>
  <si>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</si>
  <si>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</si>
  <si>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</si>
  <si>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</si>
  <si>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</si>
  <si>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</si>
  <si>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</si>
  <si>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</si>
  <si>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</si>
  <si>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</si>
  <si>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</si>
  <si>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</si>
  <si>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</si>
  <si>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</si>
  <si>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</si>
  <si>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</si>
  <si>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</si>
  <si>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</si>
  <si>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</si>
  <si>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</si>
  <si>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</si>
  <si>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</si>
  <si>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</si>
  <si>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</si>
  <si>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</si>
  <si>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</si>
  <si>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</si>
  <si>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</si>
  <si>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</si>
  <si>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</si>
  <si>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</si>
  <si>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</si>
  <si>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</si>
  <si>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</si>
  <si>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</si>
  <si>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</si>
  <si>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</si>
  <si>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</si>
  <si>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</si>
  <si>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</si>
  <si>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</si>
  <si>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</si>
  <si>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</si>
  <si>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</si>
  <si>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</si>
  <si>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</si>
  <si>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</si>
  <si>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</si>
  <si>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</si>
  <si>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</si>
  <si>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</si>
  <si>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</si>
  <si>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</si>
  <si>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</si>
  <si>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</si>
  <si>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</si>
  <si>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</si>
  <si>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</si>
  <si>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</si>
  <si>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</si>
  <si>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</si>
  <si>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</si>
  <si>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</si>
  <si>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</si>
  <si>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</si>
  <si>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</si>
  <si>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</si>
  <si>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</si>
  <si>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</si>
  <si>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</si>
  <si>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</si>
  <si>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</si>
  <si>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</si>
  <si>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</si>
  <si>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</si>
  <si>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</si>
  <si>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</si>
  <si>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</si>
  <si>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</si>
  <si>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</si>
  <si>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</si>
  <si>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</si>
  <si>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</si>
  <si>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</si>
  <si>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</si>
  <si>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</si>
  <si>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</si>
  <si>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</si>
  <si>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</si>
  <si>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</si>
  <si>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</si>
  <si>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</si>
  <si>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</si>
  <si>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</si>
  <si>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</si>
  <si>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</si>
  <si>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</si>
  <si>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</si>
  <si>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</si>
  <si>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</si>
  <si>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</si>
  <si>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</si>
  <si>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</si>
  <si>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</si>
  <si>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</si>
  <si>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</si>
  <si>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</si>
  <si>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</si>
  <si>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</si>
  <si>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</si>
  <si>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</si>
  <si>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</si>
  <si>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</si>
  <si>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</si>
  <si>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</si>
  <si>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</si>
  <si>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</si>
  <si>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</si>
  <si>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</si>
  <si>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</si>
  <si>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</si>
  <si>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</si>
  <si>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</si>
  <si>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</si>
  <si>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</si>
  <si>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</si>
  <si>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</si>
  <si>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</si>
  <si>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</si>
  <si>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</si>
  <si>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</si>
  <si>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</si>
  <si>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</si>
  <si>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</si>
  <si>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</si>
  <si>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</si>
  <si>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</si>
  <si>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</si>
  <si>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</si>
  <si>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</si>
  <si>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</si>
  <si>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</si>
  <si>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</si>
  <si>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</si>
  <si>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</si>
  <si>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</si>
  <si>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</si>
  <si>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</si>
  <si>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</si>
  <si>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</si>
  <si>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</si>
  <si>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</si>
  <si>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</si>
  <si>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</si>
  <si>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</si>
  <si>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</si>
  <si>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</si>
  <si>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</si>
  <si>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</si>
  <si>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</si>
  <si>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</si>
  <si>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</si>
  <si>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</si>
  <si>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</si>
  <si>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</si>
  <si>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</si>
  <si>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</si>
  <si>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</si>
  <si>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</si>
  <si>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</si>
  <si>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</si>
  <si>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</si>
  <si>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</si>
  <si>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</si>
  <si>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</si>
  <si>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</si>
  <si>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</si>
  <si>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</si>
  <si>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</si>
  <si>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</si>
  <si>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</si>
  <si>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</si>
  <si>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</si>
  <si>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</si>
  <si>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</si>
  <si>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</si>
  <si>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</si>
  <si>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</si>
  <si>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</si>
  <si>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</si>
  <si>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</si>
  <si>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</si>
  <si>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</si>
  <si>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</si>
  <si>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</si>
  <si>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</si>
  <si>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</si>
  <si>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</si>
  <si>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</si>
  <si>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</si>
  <si>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</si>
  <si>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</si>
  <si>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</si>
  <si>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</si>
  <si>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</si>
  <si>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</si>
  <si>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</si>
  <si>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</si>
  <si>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</si>
  <si>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</si>
  <si>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</si>
  <si>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</si>
  <si>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</si>
  <si>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</si>
  <si>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</si>
  <si>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</si>
  <si>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</si>
  <si>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</si>
  <si>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</si>
  <si>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</si>
  <si>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</si>
  <si>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</si>
  <si>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</si>
  <si>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</si>
  <si>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</si>
  <si>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</si>
  <si>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</si>
  <si>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</si>
  <si>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</si>
  <si>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</si>
  <si>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</si>
  <si>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</si>
  <si>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</si>
  <si>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</si>
  <si>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</si>
  <si>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</si>
  <si>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</si>
  <si>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</si>
  <si>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</si>
  <si>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</si>
  <si>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</si>
  <si>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</si>
  <si>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</si>
  <si>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</si>
  <si>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</si>
  <si>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</si>
  <si>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</si>
  <si>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</si>
  <si>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</si>
  <si>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</si>
  <si>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</si>
  <si>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</si>
  <si>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</si>
  <si>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</si>
  <si>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</si>
  <si>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</si>
  <si>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</si>
  <si>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</si>
  <si>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</si>
  <si>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</si>
  <si>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</si>
  <si>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</si>
  <si>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</si>
  <si>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</si>
  <si>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</si>
  <si>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</si>
  <si>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</si>
  <si>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</si>
  <si>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</si>
  <si>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</si>
  <si>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</si>
  <si>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</si>
  <si>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</si>
  <si>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</si>
  <si>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</si>
  <si>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</si>
  <si>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</si>
  <si>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</si>
  <si>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</si>
  <si>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</si>
  <si>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</si>
  <si>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</si>
  <si>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</si>
  <si>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</si>
  <si>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</si>
  <si>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</si>
  <si>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</si>
  <si>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</si>
  <si>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</si>
  <si>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</si>
  <si>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</si>
  <si>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</si>
  <si>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</si>
  <si>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</si>
  <si>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</si>
  <si>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</si>
  <si>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</si>
  <si>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</si>
  <si>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</si>
  <si>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</si>
  <si>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</si>
  <si>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</si>
  <si>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</si>
  <si>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</si>
  <si>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</si>
  <si>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</si>
  <si>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</si>
  <si>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</si>
  <si>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</si>
  <si>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</si>
  <si>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</si>
  <si>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</si>
  <si>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</si>
  <si>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</si>
  <si>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</si>
  <si>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</si>
  <si>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</si>
  <si>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</si>
  <si>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</si>
  <si>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</si>
  <si>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</si>
  <si>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</si>
  <si>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</si>
  <si>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</si>
  <si>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</si>
  <si>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</si>
  <si>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</si>
  <si>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</si>
  <si>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</si>
  <si>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</si>
  <si>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</si>
  <si>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</si>
  <si>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</si>
  <si>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</si>
  <si>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</si>
  <si>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</si>
  <si>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</si>
  <si>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</si>
  <si>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</si>
  <si>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</si>
  <si>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</si>
  <si>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</si>
  <si>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</si>
  <si>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</si>
  <si>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</si>
  <si>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</si>
  <si>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</si>
  <si>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</si>
  <si>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</si>
  <si>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</si>
  <si>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</si>
  <si>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</si>
  <si>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</si>
  <si>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</si>
  <si>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</si>
  <si>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</si>
  <si>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</si>
  <si>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</si>
  <si>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</si>
  <si>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</si>
  <si>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</si>
  <si>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</si>
  <si>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</si>
  <si>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</si>
  <si>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</si>
  <si>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</si>
  <si>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</si>
  <si>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</si>
  <si>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</si>
  <si>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</si>
  <si>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</si>
  <si>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</si>
  <si>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</si>
  <si>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</si>
  <si>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</si>
  <si>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</si>
  <si>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</si>
  <si>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</si>
  <si>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</si>
  <si>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</si>
  <si>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</si>
  <si>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</si>
  <si>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</si>
  <si>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</si>
  <si>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</si>
  <si>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</si>
  <si>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</si>
  <si>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</si>
  <si>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</si>
  <si>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</si>
  <si>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</si>
  <si>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</si>
  <si>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</si>
  <si>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</si>
  <si>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</si>
  <si>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</si>
  <si>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</si>
  <si>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</si>
  <si>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</si>
  <si>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</si>
  <si>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</si>
  <si>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</si>
  <si>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</si>
  <si>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</si>
  <si>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</si>
  <si>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</si>
  <si>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</si>
  <si>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</si>
  <si>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</si>
  <si>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</si>
  <si>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</si>
  <si>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</si>
  <si>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</si>
  <si>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</si>
  <si>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</si>
  <si>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</si>
  <si>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</si>
  <si>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</si>
  <si>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</si>
  <si>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</si>
  <si>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</si>
  <si>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</si>
  <si>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</si>
  <si>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</si>
  <si>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</si>
  <si>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</si>
  <si>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</si>
  <si>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</si>
  <si>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</si>
  <si>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</si>
  <si>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</si>
  <si>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</si>
  <si>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</si>
  <si>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</si>
  <si>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</si>
  <si>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</si>
  <si>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</si>
  <si>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</si>
  <si>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</si>
  <si>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</si>
  <si>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</si>
  <si>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</si>
  <si>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</si>
  <si>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</si>
  <si>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</si>
  <si>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</si>
  <si>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</si>
  <si>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</si>
  <si>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</si>
  <si>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</si>
  <si>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</si>
  <si>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</si>
  <si>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</si>
  <si>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</si>
  <si>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</si>
  <si>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</si>
  <si>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</si>
  <si>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</si>
  <si>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</si>
  <si>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</si>
  <si>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</si>
  <si>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</si>
  <si>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</si>
  <si>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</si>
  <si>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</si>
  <si>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</si>
  <si>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</si>
  <si>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</si>
  <si>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</si>
  <si>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</si>
  <si>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</si>
  <si>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</si>
  <si>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</si>
  <si>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</si>
  <si>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</si>
  <si>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</si>
  <si>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</si>
  <si>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</si>
  <si>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</si>
  <si>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</si>
  <si>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</si>
  <si>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</si>
  <si>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</si>
  <si>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</si>
  <si>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</si>
  <si>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</si>
  <si>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</si>
  <si>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</si>
  <si>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</si>
  <si>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</si>
  <si>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</si>
  <si>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</si>
  <si>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</si>
  <si>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</si>
  <si>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</si>
  <si>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</si>
  <si>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</si>
  <si>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</si>
  <si>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</si>
  <si>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</si>
  <si>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</si>
  <si>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</si>
  <si>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</si>
  <si>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</si>
  <si>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</si>
  <si>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</si>
  <si>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</si>
  <si>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</si>
  <si>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</si>
  <si>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</si>
  <si>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</si>
  <si>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</si>
  <si>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</si>
  <si>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</si>
  <si>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</si>
  <si>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</si>
  <si>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</si>
  <si>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</si>
  <si>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</si>
  <si>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</si>
  <si>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</si>
  <si>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</si>
  <si>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</si>
  <si>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</si>
  <si>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</si>
  <si>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</si>
  <si>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</si>
  <si>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</si>
  <si>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</si>
  <si>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</si>
  <si>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</si>
  <si>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</si>
  <si>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</si>
  <si>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</si>
  <si>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</si>
  <si>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</si>
  <si>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</si>
  <si>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</si>
  <si>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</si>
  <si>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</si>
  <si>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</si>
  <si>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</si>
  <si>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</si>
  <si>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</si>
  <si>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</si>
  <si>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</si>
  <si>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</si>
  <si>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</si>
  <si>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</si>
  <si>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</si>
  <si>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</si>
  <si>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</si>
  <si>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</si>
  <si>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</si>
  <si>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</si>
  <si>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</si>
  <si>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</si>
  <si>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</si>
  <si>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</si>
  <si>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</si>
  <si>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</si>
  <si>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</si>
  <si>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</si>
  <si>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</si>
  <si>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</si>
  <si>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</si>
  <si>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</si>
  <si>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</si>
  <si>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</si>
  <si>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</si>
  <si>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</si>
  <si>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</si>
  <si>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</si>
  <si>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</si>
  <si>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</si>
  <si>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</si>
  <si>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</si>
  <si>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</si>
  <si>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</si>
  <si>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</si>
  <si>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</si>
  <si>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</si>
  <si>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</si>
  <si>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</si>
  <si>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</si>
  <si>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</si>
  <si>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</si>
  <si>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</si>
  <si>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</si>
  <si>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</si>
  <si>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</si>
  <si>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</si>
  <si>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</si>
  <si>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</si>
  <si>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</si>
  <si>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</si>
  <si>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</si>
  <si>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</si>
  <si>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</si>
  <si>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</si>
  <si>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</si>
  <si>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</si>
  <si>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</si>
  <si>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</si>
  <si>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</si>
  <si>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</si>
  <si>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</si>
  <si>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</si>
  <si>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</si>
  <si>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</si>
  <si>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</si>
  <si>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</si>
  <si>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</si>
  <si>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</si>
  <si>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</si>
  <si>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</si>
  <si>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</si>
  <si>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</si>
  <si>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</si>
  <si>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</si>
  <si>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</si>
  <si>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</si>
  <si>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</si>
  <si>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</si>
  <si>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</si>
  <si>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</si>
  <si>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</si>
  <si>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</si>
  <si>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</si>
  <si>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</si>
  <si>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</si>
  <si>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</si>
  <si>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</si>
  <si>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</si>
  <si>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</si>
  <si>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</si>
  <si>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</si>
  <si>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</si>
  <si>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</si>
  <si>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</si>
  <si>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</si>
  <si>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</si>
  <si>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</si>
  <si>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</si>
  <si>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</si>
  <si>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</si>
  <si>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</si>
  <si>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</si>
  <si>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</si>
  <si>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</si>
  <si>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</si>
  <si>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</si>
  <si>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</si>
  <si>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</si>
  <si>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</si>
  <si>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</si>
  <si>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</si>
  <si>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</si>
  <si>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</si>
  <si>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</si>
  <si>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</si>
  <si>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</si>
  <si>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</si>
  <si>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</si>
  <si>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</si>
  <si>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</si>
  <si>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</si>
  <si>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</si>
  <si>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</si>
  <si>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</si>
  <si>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</si>
  <si>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</si>
  <si>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</si>
  <si>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</si>
  <si>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</si>
  <si>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</si>
  <si>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</si>
  <si>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</si>
  <si>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</si>
  <si>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</si>
  <si>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</si>
  <si>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</si>
  <si>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</si>
  <si>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</si>
  <si>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</si>
  <si>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</si>
  <si>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</si>
  <si>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</si>
  <si>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</si>
  <si>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</si>
  <si>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</si>
  <si>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</si>
  <si>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</si>
  <si>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</si>
  <si>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</si>
  <si>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</si>
  <si>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</si>
  <si>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</si>
  <si>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</si>
  <si>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</si>
  <si>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</si>
  <si>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</si>
  <si>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</si>
  <si>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</si>
  <si>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</si>
  <si>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</si>
  <si>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</si>
  <si>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</si>
  <si>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</si>
  <si>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</si>
  <si>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</si>
  <si>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</si>
  <si>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</si>
  <si>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</si>
  <si>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</si>
  <si>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</si>
  <si>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</si>
  <si>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</si>
  <si>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</si>
  <si>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</si>
  <si>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</si>
  <si>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</si>
  <si>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</si>
  <si>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</si>
  <si>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</si>
  <si>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</si>
  <si>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</si>
  <si>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</si>
  <si>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</si>
  <si>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</si>
  <si>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</si>
  <si>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</si>
  <si>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</si>
  <si>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</si>
  <si>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</si>
  <si>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</si>
  <si>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</si>
  <si>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</si>
  <si>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</si>
  <si>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</si>
  <si>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</si>
  <si>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</si>
  <si>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</si>
  <si>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</si>
  <si>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</si>
  <si>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</si>
  <si>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</si>
  <si>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</si>
  <si>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</si>
  <si>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</si>
  <si>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</si>
  <si>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</si>
  <si>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</si>
  <si>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</si>
  <si>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</si>
  <si>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</si>
  <si>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</si>
  <si>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</si>
  <si>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</si>
  <si>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</si>
  <si>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</si>
  <si>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</si>
  <si>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</si>
  <si>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</si>
  <si>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</si>
  <si>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</si>
  <si>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</si>
  <si>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</si>
  <si>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</si>
  <si>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</si>
  <si>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</si>
  <si>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</si>
  <si>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</si>
  <si>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</si>
  <si>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</si>
  <si>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</si>
  <si>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</si>
  <si>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</si>
  <si>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</si>
  <si>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</si>
  <si>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</si>
  <si>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</si>
  <si>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</si>
  <si>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</si>
  <si>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</si>
  <si>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</si>
  <si>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</si>
  <si>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</si>
  <si>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</si>
  <si>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</si>
  <si>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</si>
  <si>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</si>
  <si>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</si>
  <si>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</si>
  <si>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</si>
  <si>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</si>
  <si>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</si>
  <si>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</si>
  <si>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</si>
  <si>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</si>
  <si>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</si>
  <si>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</si>
  <si>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</si>
  <si>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</si>
  <si>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</si>
  <si>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</si>
  <si>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</si>
  <si>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</si>
  <si>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</si>
  <si>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</si>
  <si>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</si>
  <si>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</si>
  <si>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</si>
  <si>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</si>
  <si>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</si>
  <si>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</si>
  <si>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</si>
  <si>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</si>
  <si>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</si>
  <si>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</si>
  <si>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</si>
  <si>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</si>
  <si>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</si>
  <si>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</si>
  <si>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</si>
  <si>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</si>
  <si>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</si>
  <si>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</si>
  <si>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</si>
  <si>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</si>
  <si>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</si>
  <si>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</si>
  <si>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</si>
  <si>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</si>
  <si>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</si>
  <si>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</si>
  <si>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</si>
  <si>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</si>
  <si>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</si>
  <si>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</si>
  <si>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</si>
  <si>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</si>
  <si>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</si>
  <si>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</si>
  <si>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</si>
  <si>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</si>
  <si>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</si>
  <si>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</si>
  <si>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</si>
  <si>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</si>
  <si>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</si>
  <si>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</si>
  <si>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</si>
  <si>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</si>
  <si>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</si>
  <si>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</si>
  <si>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</si>
  <si>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</si>
  <si>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</si>
  <si>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</si>
  <si>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</si>
  <si>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</si>
  <si>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</si>
  <si>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</si>
  <si>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</si>
  <si>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</si>
  <si>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</si>
  <si>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</si>
  <si>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</si>
  <si>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</si>
  <si>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</si>
  <si>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</si>
  <si>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</si>
  <si>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</si>
  <si>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</si>
  <si>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</si>
  <si>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</si>
  <si>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</si>
  <si>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</si>
  <si>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</si>
  <si>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</si>
  <si>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</si>
  <si>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</si>
  <si>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</si>
  <si>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</si>
  <si>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</si>
  <si>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</si>
  <si>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</si>
  <si>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</si>
  <si>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</si>
  <si>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</si>
  <si>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</si>
  <si>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</si>
  <si>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</si>
  <si>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</si>
  <si>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</si>
  <si>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</si>
  <si>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</si>
  <si>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</si>
  <si>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</si>
  <si>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</si>
  <si>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</si>
  <si>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</si>
  <si>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</si>
  <si>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</si>
  <si>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</si>
  <si>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</si>
  <si>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</si>
  <si>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</si>
  <si>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</si>
  <si>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</si>
  <si>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</si>
  <si>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</si>
  <si>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</si>
  <si>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</si>
  <si>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</si>
  <si>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</si>
  <si>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</si>
  <si>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</si>
  <si>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</si>
  <si>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</si>
  <si>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</si>
  <si>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</si>
  <si>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</si>
  <si>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</si>
  <si>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</si>
  <si>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</si>
  <si>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</si>
  <si>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</si>
  <si>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</si>
  <si>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</si>
  <si>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</si>
  <si>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</si>
  <si>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</si>
  <si>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</si>
  <si>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</si>
  <si>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</si>
  <si>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</si>
  <si>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</si>
  <si>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</si>
  <si>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</si>
  <si>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</si>
  <si>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</si>
  <si>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</si>
  <si>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</si>
  <si>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</si>
  <si>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</si>
  <si>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</si>
  <si>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</si>
  <si>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</si>
  <si>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</si>
  <si>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</si>
  <si>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</si>
  <si>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</si>
  <si>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</si>
  <si>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</si>
  <si>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</si>
  <si>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</si>
  <si>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</si>
  <si>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</si>
  <si>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</si>
  <si>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</si>
  <si>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</si>
  <si>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</si>
  <si>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</si>
  <si>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</si>
  <si>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</si>
  <si>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</si>
  <si>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</si>
  <si>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</si>
  <si>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</si>
  <si>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</si>
  <si>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</si>
  <si>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</si>
  <si>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</si>
  <si>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</si>
  <si>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</si>
  <si>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</si>
  <si>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</si>
  <si>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</si>
  <si>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</si>
  <si>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</si>
  <si>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</si>
  <si>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</si>
  <si>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</si>
  <si>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</si>
  <si>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</si>
  <si>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</si>
  <si>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</si>
  <si>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</si>
  <si>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</si>
  <si>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</si>
  <si>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</si>
  <si>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</si>
  <si>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</si>
  <si>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</si>
  <si>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</si>
  <si>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</si>
  <si>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</si>
  <si>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</si>
  <si>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</si>
  <si>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</si>
  <si>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</si>
  <si>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</si>
  <si>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</si>
  <si>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</si>
  <si>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</si>
  <si>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</si>
  <si>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</si>
  <si>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</si>
  <si>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</si>
  <si>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</si>
  <si>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</si>
  <si>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</si>
  <si>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</si>
  <si>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</si>
  <si>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</si>
  <si>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</si>
  <si>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</si>
  <si>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</si>
  <si>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</si>
  <si>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</si>
  <si>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</si>
  <si>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</si>
  <si>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</si>
  <si>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</si>
  <si>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</si>
  <si>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</si>
  <si>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</si>
  <si>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</si>
  <si>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</si>
  <si>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</si>
  <si>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</si>
  <si>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</si>
  <si>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</si>
  <si>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</si>
  <si>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</si>
  <si>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</si>
  <si>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</si>
  <si>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</si>
  <si>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</si>
  <si>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</si>
  <si>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</si>
  <si>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</si>
  <si>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</si>
  <si>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</si>
  <si>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</si>
  <si>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</si>
  <si>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</si>
  <si>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</si>
  <si>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</si>
  <si>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</si>
  <si>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</si>
  <si>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</si>
  <si>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</si>
  <si>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</si>
  <si>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</si>
  <si>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</si>
  <si>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</si>
  <si>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</si>
  <si>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</si>
  <si>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</si>
  <si>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</si>
  <si>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</si>
  <si>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</si>
  <si>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</si>
  <si>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</si>
  <si>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</si>
  <si>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</si>
  <si>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</si>
  <si>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</si>
  <si>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</si>
  <si>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</si>
  <si>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</si>
  <si>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</si>
  <si>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</si>
  <si>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</si>
  <si>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</si>
  <si>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</si>
  <si>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</si>
  <si>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</si>
  <si>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</si>
  <si>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</si>
  <si>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</si>
  <si>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</si>
  <si>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</si>
  <si>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</si>
  <si>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</si>
  <si>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</si>
  <si>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</si>
  <si>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</si>
  <si>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</si>
  <si>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</si>
  <si>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</si>
  <si>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</si>
  <si>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</si>
  <si>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</si>
  <si>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</si>
  <si>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</si>
  <si>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</si>
  <si>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</si>
  <si>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</si>
  <si>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</si>
  <si>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</si>
  <si>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</si>
  <si>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</si>
  <si>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</si>
  <si>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</si>
  <si>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</si>
  <si>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</si>
  <si>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</si>
  <si>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</si>
  <si>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</si>
  <si>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</si>
  <si>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</si>
  <si>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</si>
  <si>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</si>
  <si>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</si>
  <si>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</si>
  <si>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</si>
  <si>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</si>
  <si>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</si>
  <si>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</si>
  <si>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</si>
  <si>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</si>
  <si>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</si>
  <si>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</si>
  <si>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</si>
  <si>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</si>
  <si>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</si>
  <si>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</si>
  <si>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</si>
  <si>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</si>
  <si>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</si>
  <si>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</si>
  <si>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</si>
  <si>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</si>
  <si>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</si>
  <si>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</si>
  <si>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</si>
  <si>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</si>
  <si>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</si>
  <si>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</si>
  <si>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</si>
  <si>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</si>
  <si>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</si>
  <si>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</si>
  <si>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</si>
  <si>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</si>
  <si>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</si>
  <si>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</si>
  <si>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</si>
  <si>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</si>
  <si>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</si>
  <si>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</si>
  <si>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</si>
  <si>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</si>
  <si>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</si>
  <si>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</si>
  <si>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</si>
  <si>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</si>
  <si>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</si>
  <si>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</si>
  <si>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</si>
  <si>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</si>
  <si>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</si>
  <si>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</si>
  <si>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</si>
  <si>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</si>
  <si>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</si>
  <si>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</si>
  <si>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</si>
  <si>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</si>
  <si>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</si>
  <si>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</si>
  <si>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</si>
  <si>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</si>
  <si>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</si>
  <si>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</si>
  <si>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</si>
  <si>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</si>
  <si>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</si>
  <si>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</si>
  <si>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</si>
  <si>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</si>
  <si>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</si>
  <si>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</si>
  <si>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</si>
  <si>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</si>
  <si>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</si>
  <si>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</si>
  <si>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</si>
  <si>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</si>
  <si>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</si>
  <si>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</si>
  <si>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</si>
  <si>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</si>
  <si>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</si>
  <si>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</si>
  <si>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</si>
  <si>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</si>
  <si>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</si>
  <si>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</si>
  <si>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</si>
  <si>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</si>
  <si>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</si>
  <si>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</si>
  <si>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</si>
  <si>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</si>
  <si>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</si>
  <si>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</si>
  <si>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</si>
  <si>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</si>
  <si>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</si>
  <si>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</si>
  <si>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</si>
  <si>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</si>
  <si>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</si>
  <si>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</si>
  <si>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</si>
  <si>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</si>
  <si>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</si>
  <si>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</si>
  <si>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</si>
  <si>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</si>
  <si>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</si>
  <si>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</si>
  <si>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</si>
  <si>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</si>
  <si>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</si>
  <si>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</si>
  <si>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</si>
  <si>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</si>
  <si>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</si>
  <si>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</si>
  <si>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</si>
  <si>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</si>
  <si>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</si>
  <si>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</si>
  <si>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</si>
  <si>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</si>
  <si>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</si>
  <si>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</si>
  <si>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</si>
  <si>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</si>
  <si>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</si>
  <si>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</si>
  <si>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</si>
  <si>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</si>
  <si>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</si>
  <si>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</si>
  <si>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</si>
  <si>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</si>
  <si>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</si>
  <si>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</si>
  <si>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</si>
  <si>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</si>
  <si>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</si>
  <si>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</si>
  <si>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</si>
  <si>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</si>
  <si>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</si>
  <si>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</si>
  <si>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</si>
  <si>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</si>
  <si>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</si>
  <si>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</si>
  <si>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</si>
  <si>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</si>
  <si>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</si>
  <si>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</si>
  <si>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</si>
  <si>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</si>
  <si>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</si>
  <si>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</si>
  <si>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</si>
  <si>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</si>
  <si>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</si>
  <si>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</si>
  <si>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</si>
  <si>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</si>
  <si>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</si>
  <si>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</si>
  <si>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</si>
  <si>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</si>
  <si>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</si>
  <si>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</si>
  <si>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</si>
  <si>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</si>
  <si>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</si>
  <si>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</si>
  <si>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</si>
  <si>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</si>
  <si>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</si>
  <si>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</si>
  <si>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</si>
  <si>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</si>
  <si>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</si>
  <si>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</si>
  <si>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</si>
  <si>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</si>
  <si>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</si>
  <si>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</si>
  <si>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</si>
  <si>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</si>
  <si>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</si>
  <si>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</si>
  <si>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</si>
  <si>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</si>
  <si>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</si>
  <si>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</si>
  <si>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</si>
  <si>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</si>
  <si>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</si>
  <si>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</si>
  <si>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</si>
  <si>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</si>
  <si>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</si>
  <si>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</si>
  <si>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</si>
  <si>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</si>
  <si>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</si>
  <si>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</si>
  <si>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</si>
  <si>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</si>
  <si>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</si>
  <si>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</si>
  <si>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</si>
  <si>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</si>
  <si>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</si>
  <si>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</si>
  <si>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</si>
  <si>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</si>
  <si>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</si>
  <si>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</si>
  <si>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</si>
  <si>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</si>
  <si>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</si>
  <si>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</si>
  <si>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</si>
  <si>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</si>
  <si>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</si>
  <si>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</si>
  <si>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</si>
  <si>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</si>
  <si>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</si>
  <si>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</si>
  <si>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</si>
  <si>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</si>
  <si>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</si>
  <si>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</si>
  <si>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</si>
  <si>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</si>
  <si>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</si>
  <si>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</si>
  <si>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</si>
  <si>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</si>
  <si>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</si>
  <si>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</si>
  <si>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</si>
  <si>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</si>
  <si>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</si>
  <si>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</si>
  <si>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</si>
  <si>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</si>
  <si>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</si>
  <si>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</si>
  <si>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</si>
  <si>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</si>
  <si>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</si>
  <si>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</si>
  <si>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</si>
  <si>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</si>
  <si>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</si>
  <si>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</si>
  <si>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</si>
  <si>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</si>
  <si>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</si>
  <si>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</si>
  <si>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</si>
  <si>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</si>
  <si>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</si>
  <si>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</si>
  <si>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</si>
  <si>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</si>
  <si>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</si>
  <si>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</si>
  <si>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</si>
  <si>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</si>
  <si>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</si>
  <si>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</si>
  <si>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</si>
  <si>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</si>
  <si>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</si>
  <si>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</si>
  <si>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</si>
  <si>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</si>
  <si>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</si>
  <si>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</si>
  <si>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</si>
  <si>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</si>
  <si>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</si>
  <si>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</si>
  <si>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</si>
  <si>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</si>
  <si>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</si>
  <si>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</si>
  <si>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</si>
  <si>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</si>
  <si>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</si>
  <si>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</si>
  <si>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</si>
  <si>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</si>
  <si>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</si>
  <si>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</si>
  <si>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</si>
  <si>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</si>
  <si>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</si>
  <si>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</si>
  <si>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</si>
  <si>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</si>
  <si>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</si>
  <si>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</si>
  <si>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</si>
  <si>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</si>
  <si>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</si>
  <si>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</si>
  <si>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</si>
  <si>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</si>
  <si>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</si>
  <si>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</si>
  <si>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</si>
  <si>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</si>
  <si>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</si>
  <si>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</si>
  <si>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</si>
  <si>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</si>
  <si>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</si>
  <si>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</si>
  <si>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</si>
  <si>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</si>
  <si>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</si>
  <si>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</si>
  <si>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</si>
  <si>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</si>
  <si>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</si>
  <si>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</si>
  <si>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</si>
  <si>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</si>
  <si>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</si>
  <si>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</si>
  <si>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</si>
  <si>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</si>
  <si>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</si>
  <si>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</si>
  <si>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</si>
  <si>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</si>
  <si>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</si>
  <si>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</si>
  <si>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</si>
  <si>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</si>
  <si>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</si>
  <si>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</si>
  <si>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</si>
  <si>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</si>
  <si>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</si>
  <si>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</si>
  <si>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</si>
  <si>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</si>
  <si>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</si>
  <si>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</si>
  <si>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</si>
  <si>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</si>
  <si>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</si>
  <si>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</si>
  <si>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</si>
  <si>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</si>
  <si>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</si>
  <si>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</si>
  <si>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</si>
  <si>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</si>
  <si>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</si>
  <si>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</si>
  <si>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</si>
  <si>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</si>
  <si>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</si>
  <si>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</si>
  <si>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</si>
  <si>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</si>
  <si>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</si>
  <si>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</si>
  <si>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</si>
  <si>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</si>
  <si>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</si>
  <si>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</si>
  <si>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</si>
  <si>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</si>
  <si>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</si>
  <si>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</si>
  <si>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</si>
  <si>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</si>
  <si>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</si>
  <si>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</si>
  <si>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</si>
  <si>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</si>
  <si>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</si>
  <si>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</si>
  <si>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</si>
  <si>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</si>
  <si>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</si>
  <si>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</si>
  <si>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</si>
  <si>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</si>
  <si>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</si>
  <si>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</si>
  <si>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</si>
  <si>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</si>
  <si>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</si>
  <si>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</si>
  <si>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</si>
  <si>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</si>
  <si>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</si>
  <si>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</si>
  <si>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</si>
  <si>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</si>
  <si>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</si>
  <si>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</si>
  <si>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</si>
  <si>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</si>
  <si>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</si>
  <si>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</si>
  <si>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</si>
  <si>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</si>
  <si>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</si>
  <si>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</si>
  <si>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</si>
  <si>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</si>
  <si>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</si>
  <si>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</si>
  <si>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</si>
  <si>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</si>
  <si>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</si>
  <si>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</si>
  <si>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</si>
  <si>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</si>
  <si>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</si>
  <si>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</si>
  <si>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</si>
  <si>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</si>
  <si>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</si>
  <si>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</si>
  <si>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</si>
  <si>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</si>
  <si>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</si>
  <si>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</si>
  <si>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</si>
  <si>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</si>
  <si>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</si>
  <si>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</si>
  <si>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</si>
  <si>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</si>
  <si>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</si>
  <si>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</si>
  <si>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</si>
  <si>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</si>
  <si>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</si>
  <si>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</si>
  <si>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</si>
  <si>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</si>
  <si>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</si>
  <si>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</si>
  <si>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</si>
  <si>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</si>
  <si>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</si>
  <si>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</si>
  <si>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</si>
  <si>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</si>
  <si>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</si>
  <si>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</si>
  <si>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</si>
  <si>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</si>
  <si>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</si>
  <si>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</si>
  <si>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</si>
  <si>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</si>
  <si>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</si>
  <si>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</si>
  <si>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</si>
  <si>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</si>
  <si>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</si>
  <si>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</si>
  <si>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</si>
  <si>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</si>
  <si>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</si>
  <si>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</si>
  <si>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</si>
  <si>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</si>
  <si>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</si>
  <si>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</si>
  <si>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</si>
  <si>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</si>
  <si>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</si>
  <si>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</si>
  <si>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</si>
  <si>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</si>
  <si>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</si>
  <si>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</si>
  <si>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</si>
  <si>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</si>
  <si>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</si>
  <si>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</si>
  <si>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</si>
  <si>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</si>
  <si>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</si>
  <si>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</si>
  <si>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</si>
  <si>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</si>
  <si>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</si>
  <si>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</si>
  <si>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</si>
  <si>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</si>
  <si>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</si>
  <si>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</si>
  <si>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</si>
  <si>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</si>
  <si>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</si>
  <si>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</si>
  <si>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</si>
  <si>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</si>
  <si>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</si>
  <si>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</si>
  <si>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</si>
  <si>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</si>
  <si>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</si>
  <si>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</si>
  <si>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</si>
  <si>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</si>
  <si>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</si>
  <si>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</si>
  <si>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</si>
  <si>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</si>
  <si>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</si>
  <si>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</si>
  <si>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</si>
  <si>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</si>
  <si>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</si>
  <si>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</si>
  <si>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</si>
  <si>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</si>
  <si>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</si>
  <si>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</si>
  <si>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</si>
  <si>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</si>
  <si>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</si>
  <si>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</si>
  <si>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</si>
  <si>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</si>
  <si>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</si>
  <si>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</si>
  <si>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</si>
  <si>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</si>
  <si>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</si>
  <si>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</si>
  <si>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</si>
  <si>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</si>
  <si>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</si>
  <si>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</si>
  <si>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</si>
  <si>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</si>
  <si>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</si>
  <si>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</si>
  <si>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</si>
  <si>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</si>
  <si>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</si>
  <si>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</si>
  <si>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</si>
  <si>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</si>
  <si>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</si>
  <si>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</si>
  <si>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</si>
  <si>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</si>
  <si>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</si>
  <si>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</si>
  <si>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</si>
  <si>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</si>
  <si>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</si>
  <si>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</si>
  <si>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</si>
  <si>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</si>
  <si>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</si>
  <si>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</si>
  <si>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</si>
  <si>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</si>
  <si>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</si>
  <si>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</si>
  <si>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</si>
  <si>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</si>
  <si>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</si>
  <si>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</si>
  <si>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</si>
  <si>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</si>
  <si>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</si>
  <si>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</si>
  <si>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</si>
  <si>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</si>
  <si>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</si>
  <si>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</si>
  <si>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</si>
  <si>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</si>
  <si>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</si>
  <si>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</si>
  <si>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</si>
  <si>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</si>
  <si>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</si>
  <si>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</si>
  <si>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</si>
  <si>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</si>
  <si>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</si>
  <si>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</si>
  <si>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</si>
  <si>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</si>
  <si>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</si>
  <si>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</si>
  <si>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</si>
  <si>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</si>
  <si>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</si>
  <si>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</si>
  <si>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</si>
  <si>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</si>
  <si>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</si>
  <si>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</si>
  <si>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</si>
  <si>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</si>
  <si>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</si>
  <si>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</si>
  <si>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</si>
  <si>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</si>
  <si>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</si>
  <si>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</si>
  <si>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</si>
  <si>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</si>
  <si>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</si>
  <si>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</si>
  <si>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</si>
  <si>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</si>
  <si>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</si>
  <si>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</si>
  <si>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</si>
  <si>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</si>
  <si>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</si>
  <si>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</si>
  <si>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</si>
  <si>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</si>
  <si>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</si>
  <si>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</si>
  <si>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</si>
  <si>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</si>
  <si>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</si>
  <si>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</si>
  <si>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</si>
  <si>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</si>
  <si>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</si>
  <si>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</si>
  <si>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</si>
  <si>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</si>
  <si>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</si>
  <si>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</si>
  <si>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</si>
  <si>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</si>
  <si>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</si>
  <si>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</si>
  <si>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</si>
  <si>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</si>
  <si>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</si>
  <si>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</si>
  <si>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</si>
  <si>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</si>
  <si>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</si>
  <si>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</si>
  <si>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</si>
  <si>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</si>
  <si>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</si>
  <si>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</si>
  <si>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</si>
  <si>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</si>
  <si>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</si>
  <si>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</si>
  <si>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</si>
  <si>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</si>
  <si>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</si>
  <si>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</si>
  <si>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</si>
  <si>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</si>
  <si>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</si>
  <si>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</si>
  <si>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</si>
  <si>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</si>
  <si>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</si>
  <si>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</si>
  <si>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</si>
  <si>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</si>
  <si>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</si>
  <si>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</si>
  <si>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</si>
  <si>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</si>
  <si>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</si>
  <si>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</si>
  <si>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</si>
  <si>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</si>
  <si>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</si>
  <si>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</si>
  <si>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</si>
  <si>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</si>
  <si>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</si>
  <si>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</si>
  <si>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</si>
  <si>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</si>
  <si>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</si>
  <si>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</si>
  <si>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</si>
  <si>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</si>
  <si>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</si>
  <si>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</si>
  <si>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</si>
  <si>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</si>
  <si>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</si>
  <si>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</si>
  <si>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</si>
  <si>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</si>
  <si>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</si>
  <si>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</si>
  <si>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</si>
  <si>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</si>
  <si>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</si>
  <si>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</si>
  <si>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</si>
  <si>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</si>
  <si>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</si>
  <si>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</si>
  <si>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</si>
  <si>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</si>
  <si>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</si>
  <si>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</si>
  <si>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</si>
  <si>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</si>
  <si>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</si>
  <si>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</si>
  <si>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</si>
  <si>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</si>
  <si>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</si>
  <si>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</si>
  <si>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</si>
  <si>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</si>
  <si>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</si>
  <si>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</si>
  <si>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</si>
  <si>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</si>
  <si>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</si>
  <si>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</si>
  <si>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</si>
  <si>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</si>
  <si>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</si>
  <si>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</si>
  <si>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</si>
  <si>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</si>
  <si>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</si>
  <si>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</si>
  <si>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</si>
  <si>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</si>
  <si>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</si>
  <si>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</si>
  <si>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</si>
  <si>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</si>
  <si>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</si>
  <si>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</si>
  <si>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</si>
  <si>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</si>
  <si>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</si>
  <si>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</si>
  <si>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</si>
  <si>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</si>
  <si>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</si>
  <si>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</si>
  <si>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</si>
  <si>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</si>
  <si>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</si>
  <si>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</si>
  <si>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</si>
  <si>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</si>
  <si>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</si>
  <si>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</si>
  <si>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</si>
  <si>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</si>
  <si>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</si>
  <si>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</si>
  <si>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</si>
  <si>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</si>
  <si>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</si>
  <si>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</si>
  <si>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</si>
  <si>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</si>
  <si>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</si>
  <si>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</si>
  <si>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</si>
  <si>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</si>
  <si>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</si>
  <si>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</si>
  <si>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</si>
  <si>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</si>
  <si>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</si>
  <si>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</si>
  <si>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</si>
  <si>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</si>
  <si>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</si>
  <si>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</si>
  <si>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</si>
  <si>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</si>
  <si>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</si>
  <si>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</si>
  <si>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</si>
  <si>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</si>
  <si>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</si>
  <si>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</si>
  <si>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</si>
  <si>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</si>
  <si>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</si>
  <si>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</si>
  <si>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</si>
  <si>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</si>
  <si>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</si>
  <si>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</si>
  <si>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</si>
  <si>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</si>
  <si>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</si>
  <si>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</si>
  <si>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</si>
  <si>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</si>
  <si>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</si>
  <si>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</si>
  <si>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</si>
  <si>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</si>
  <si>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</si>
  <si>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</si>
  <si>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</si>
  <si>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</si>
  <si>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</si>
  <si>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</si>
  <si>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</si>
  <si>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</si>
  <si>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</si>
  <si>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</si>
  <si>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</si>
  <si>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</si>
  <si>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</si>
  <si>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</si>
  <si>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</si>
  <si>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</si>
  <si>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</si>
  <si>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</si>
  <si>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</si>
  <si>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</si>
  <si>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</si>
  <si>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</si>
  <si>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</si>
  <si>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</si>
  <si>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</si>
  <si>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</si>
  <si>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</si>
  <si>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</si>
  <si>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</si>
  <si>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</si>
  <si>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</si>
  <si>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</si>
  <si>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</si>
  <si>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</si>
  <si>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</si>
  <si>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</si>
  <si>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</si>
  <si>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</si>
  <si>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</si>
  <si>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</si>
  <si>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</si>
  <si>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</si>
  <si>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</si>
  <si>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</si>
  <si>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</si>
  <si>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</si>
  <si>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</si>
  <si>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</si>
  <si>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</si>
  <si>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</si>
  <si>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</si>
  <si>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</si>
  <si>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</si>
  <si>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</si>
  <si>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</si>
  <si>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</si>
  <si>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</si>
  <si>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</si>
  <si>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</si>
  <si>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</si>
  <si>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</si>
  <si>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</si>
  <si>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</si>
  <si>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</si>
  <si>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</si>
  <si>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</si>
  <si>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</si>
  <si>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</si>
  <si>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</si>
  <si>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</si>
  <si>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</si>
  <si>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</si>
  <si>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</si>
  <si>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</si>
  <si>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</si>
  <si>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</si>
  <si>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</si>
  <si>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</si>
  <si>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</si>
  <si>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</si>
  <si>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</si>
  <si>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</si>
  <si>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</si>
  <si>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</si>
  <si>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</si>
  <si>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</si>
  <si>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</si>
  <si>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</si>
  <si>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</si>
  <si>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</si>
  <si>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</si>
  <si>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</si>
  <si>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</si>
  <si>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</si>
  <si>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</si>
  <si>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</si>
  <si>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</si>
  <si>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</si>
  <si>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</si>
  <si>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</si>
  <si>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</si>
  <si>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</si>
  <si>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</si>
  <si>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</si>
  <si>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</si>
  <si>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</si>
  <si>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</si>
  <si>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</si>
  <si>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</si>
  <si>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</si>
  <si>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</si>
  <si>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</si>
  <si>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</si>
  <si>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</si>
  <si>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</si>
  <si>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</si>
  <si>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</si>
  <si>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</si>
  <si>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</si>
  <si>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</si>
  <si>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</si>
  <si>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</si>
  <si>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</si>
  <si>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</si>
  <si>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</si>
  <si>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</si>
  <si>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</si>
  <si>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</si>
  <si>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</si>
  <si>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</si>
  <si>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</si>
  <si>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</si>
  <si>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</si>
  <si>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</si>
  <si>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</si>
  <si>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</si>
  <si>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</si>
  <si>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</si>
  <si>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</si>
  <si>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</si>
  <si>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</si>
  <si>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</si>
  <si>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</si>
  <si>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</si>
  <si>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</si>
  <si>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</si>
  <si>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</si>
  <si>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</si>
  <si>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</si>
  <si>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</si>
  <si>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</si>
  <si>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</si>
  <si>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</si>
  <si>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</si>
  <si>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</si>
  <si>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</si>
  <si>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</si>
  <si>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</si>
  <si>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</si>
  <si>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</si>
  <si>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</si>
  <si>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</si>
  <si>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</si>
  <si>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</si>
  <si>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</si>
  <si>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</si>
  <si>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</si>
  <si>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</si>
  <si>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</si>
  <si>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</si>
  <si>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</si>
  <si>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</si>
  <si>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</si>
  <si>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</si>
  <si>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</si>
  <si>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</si>
  <si>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</si>
  <si>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</si>
  <si>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</si>
  <si>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</si>
  <si>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</si>
  <si>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</si>
  <si>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</si>
  <si>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</si>
  <si>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</si>
  <si>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</si>
  <si>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</si>
  <si>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</si>
  <si>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</si>
  <si>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</si>
  <si>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</si>
  <si>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</si>
  <si>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</si>
  <si>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</si>
  <si>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</si>
  <si>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</si>
  <si>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</si>
  <si>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</si>
  <si>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</si>
  <si>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</si>
  <si>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</si>
  <si>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</si>
  <si>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</si>
  <si>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</si>
  <si>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</si>
  <si>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</si>
  <si>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</si>
  <si>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</si>
  <si>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</si>
  <si>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</si>
  <si>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</si>
  <si>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</si>
  <si>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</si>
  <si>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</si>
  <si>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</si>
  <si>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</si>
  <si>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</si>
  <si>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</si>
  <si>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</si>
  <si>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</si>
  <si>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</si>
  <si>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</si>
  <si>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</si>
  <si>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</si>
  <si>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</si>
  <si>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</si>
  <si>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</si>
  <si>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</si>
  <si>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</si>
  <si>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</si>
  <si>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</si>
  <si>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</si>
  <si>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</si>
  <si>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</si>
  <si>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</si>
  <si>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</si>
  <si>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</si>
  <si>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</si>
  <si>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</si>
  <si>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</si>
  <si>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</si>
  <si>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</si>
  <si>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</si>
  <si>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</si>
  <si>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</si>
  <si>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</si>
  <si>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</si>
  <si>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</si>
  <si>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</si>
  <si>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</si>
  <si>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</si>
  <si>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</si>
  <si>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</si>
  <si>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</si>
  <si>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</si>
  <si>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</si>
  <si>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</si>
  <si>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</si>
  <si>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</si>
  <si>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</si>
  <si>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</si>
  <si>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</si>
  <si>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</si>
  <si>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</si>
  <si>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</si>
  <si>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</si>
  <si>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</si>
  <si>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</si>
  <si>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</si>
  <si>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</si>
  <si>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</si>
  <si>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</si>
  <si>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</si>
  <si>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</si>
  <si>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</si>
  <si>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</si>
  <si>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</si>
  <si>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</si>
  <si>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</si>
  <si>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</si>
  <si>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</si>
  <si>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</si>
  <si>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</si>
  <si>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</si>
  <si>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</si>
  <si>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</si>
  <si>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</si>
  <si>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</si>
  <si>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</si>
  <si>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</si>
  <si>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</si>
  <si>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</si>
  <si>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</si>
  <si>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</si>
  <si>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</si>
  <si>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</si>
  <si>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</si>
  <si>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</si>
  <si>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</si>
  <si>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</si>
  <si>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</si>
  <si>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</si>
  <si>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</si>
  <si>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</si>
  <si>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</si>
  <si>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</si>
  <si>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</si>
  <si>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</si>
  <si>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</si>
  <si>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</si>
  <si>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</si>
  <si>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</si>
  <si>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</si>
  <si>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</si>
  <si>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</si>
  <si>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</si>
  <si>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</si>
  <si>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</si>
  <si>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</si>
  <si>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</si>
  <si>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</si>
  <si>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</si>
  <si>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</si>
  <si>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</si>
  <si>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</si>
  <si>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</si>
  <si>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</si>
  <si>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</si>
  <si>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</si>
  <si>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</si>
  <si>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</si>
  <si>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</si>
  <si>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</si>
  <si>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</si>
  <si>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</si>
  <si>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</si>
  <si>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</si>
  <si>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</si>
  <si>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</si>
  <si>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</si>
  <si>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</si>
  <si>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</si>
  <si>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</si>
  <si>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</si>
  <si>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</si>
  <si>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</si>
  <si>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</si>
  <si>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</si>
  <si>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</si>
  <si>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</si>
  <si>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</si>
  <si>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</si>
  <si>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</si>
  <si>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</si>
  <si>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</si>
  <si>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</si>
  <si>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</si>
  <si>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</si>
  <si>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</si>
  <si>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</si>
  <si>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</si>
  <si>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</si>
  <si>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</si>
  <si>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</si>
  <si>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</si>
  <si>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</si>
  <si>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</si>
  <si>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</si>
  <si>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</si>
  <si>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</si>
  <si>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</si>
  <si>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</si>
  <si>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</si>
  <si>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</si>
  <si>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</si>
  <si>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</si>
  <si>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</si>
  <si>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</si>
  <si>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</si>
  <si>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</si>
  <si>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</si>
  <si>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</si>
  <si>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</si>
  <si>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</si>
  <si>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</si>
  <si>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</si>
  <si>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</si>
  <si>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</si>
  <si>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</si>
  <si>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</si>
  <si>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</si>
  <si>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</si>
  <si>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</si>
  <si>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</si>
  <si>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</si>
  <si>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</si>
  <si>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</si>
  <si>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</si>
  <si>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</si>
  <si>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</si>
  <si>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</si>
  <si>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</si>
  <si>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</si>
  <si>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</si>
  <si>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</si>
  <si>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</si>
  <si>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</si>
  <si>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</si>
  <si>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</si>
  <si>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</si>
  <si>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</si>
  <si>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</si>
  <si>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</si>
  <si>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</si>
  <si>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</si>
  <si>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</si>
  <si>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</si>
  <si>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</si>
  <si>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</si>
  <si>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</si>
  <si>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</si>
  <si>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</si>
  <si>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</si>
  <si>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</si>
  <si>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</si>
  <si>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</si>
  <si>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</si>
  <si>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</si>
  <si>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</si>
  <si>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</si>
  <si>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</si>
  <si>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</si>
  <si>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</si>
  <si>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</si>
  <si>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</si>
  <si>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</si>
  <si>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</si>
  <si>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</si>
  <si>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</si>
  <si>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</si>
  <si>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</si>
  <si>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</si>
  <si>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</si>
  <si>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</si>
  <si>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</si>
  <si>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</si>
  <si>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</si>
  <si>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</si>
  <si>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</si>
  <si>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</si>
  <si>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</si>
  <si>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</si>
  <si>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</si>
  <si>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</si>
  <si>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</si>
  <si>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</si>
  <si>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</si>
  <si>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</si>
  <si>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</si>
  <si>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</si>
  <si>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</si>
  <si>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</si>
  <si>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</si>
  <si>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</si>
  <si>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</si>
  <si>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</si>
  <si>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</si>
  <si>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</si>
  <si>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</si>
  <si>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</si>
  <si>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</si>
  <si>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</si>
  <si>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</si>
  <si>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</si>
  <si>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</si>
  <si>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</si>
  <si>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</si>
  <si>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</si>
  <si>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</si>
  <si>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</si>
  <si>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</si>
  <si>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</si>
  <si>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</si>
  <si>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</si>
  <si>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</si>
  <si>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</si>
  <si>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</si>
  <si>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</si>
  <si>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</si>
  <si>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</si>
  <si>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</si>
  <si>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</si>
  <si>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</si>
  <si>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</si>
  <si>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</si>
  <si>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</si>
  <si>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</si>
  <si>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</si>
  <si>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</si>
  <si>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</si>
  <si>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</si>
  <si>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</si>
  <si>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</si>
  <si>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</si>
  <si>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</si>
  <si>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</si>
  <si>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</si>
  <si>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</si>
  <si>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</si>
  <si>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</si>
  <si>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</si>
  <si>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</si>
  <si>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</si>
  <si>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</si>
  <si>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</si>
  <si>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</si>
  <si>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</si>
  <si>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</si>
  <si>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</si>
  <si>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</si>
  <si>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</si>
  <si>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</si>
  <si>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</si>
  <si>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</si>
  <si>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</si>
  <si>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</si>
  <si>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</si>
  <si>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</si>
  <si>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</si>
  <si>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</si>
  <si>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</si>
  <si>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</si>
  <si>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</si>
  <si>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</si>
  <si>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</si>
  <si>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</si>
  <si>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</si>
  <si>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</si>
  <si>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</si>
  <si>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</si>
  <si>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</si>
  <si>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</si>
  <si>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</si>
  <si>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</si>
  <si>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</si>
  <si>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</si>
  <si>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</si>
  <si>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</si>
  <si>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</si>
  <si>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</si>
  <si>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</si>
  <si>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</si>
  <si>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</si>
  <si>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</si>
  <si>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</si>
  <si>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</si>
  <si>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</si>
  <si>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</si>
  <si>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</si>
  <si>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</si>
  <si>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</si>
  <si>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</si>
  <si>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</si>
  <si>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</si>
  <si>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</si>
  <si>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</si>
  <si>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</si>
  <si>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</si>
  <si>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</si>
  <si>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</si>
  <si>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</si>
  <si>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</si>
  <si>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</si>
  <si>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</si>
  <si>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</si>
  <si>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</si>
  <si>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</si>
  <si>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</si>
  <si>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</si>
  <si>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</si>
  <si>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</si>
  <si>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</si>
  <si>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</si>
  <si>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</si>
  <si>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</si>
  <si>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</si>
  <si>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</si>
  <si>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</si>
  <si>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</si>
  <si>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</si>
  <si>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</si>
  <si>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</si>
  <si>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</si>
  <si>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</si>
  <si>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</si>
  <si>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</si>
  <si>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</si>
  <si>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</si>
  <si>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</si>
  <si>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</si>
  <si>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</si>
  <si>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</si>
  <si>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</si>
  <si>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</si>
  <si>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</si>
  <si>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</si>
  <si>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</si>
  <si>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</si>
  <si>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</si>
  <si>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</si>
  <si>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</si>
  <si>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</si>
  <si>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</si>
  <si>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</si>
  <si>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</si>
  <si>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</si>
  <si>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</si>
  <si>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</si>
  <si>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</si>
  <si>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</si>
  <si>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</si>
  <si>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</si>
  <si>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</si>
  <si>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</si>
  <si>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</si>
  <si>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</si>
  <si>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</si>
  <si>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</si>
  <si>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</si>
  <si>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</si>
  <si>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</si>
  <si>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</si>
  <si>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</si>
  <si>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</si>
  <si>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</si>
  <si>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</si>
  <si>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</si>
  <si>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</si>
  <si>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</si>
  <si>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</si>
  <si>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</si>
  <si>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</si>
  <si>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</si>
  <si>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</si>
  <si>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</si>
  <si>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</si>
  <si>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</si>
  <si>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</si>
  <si>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</si>
  <si>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</si>
  <si>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</si>
  <si>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</si>
  <si>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</si>
  <si>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</si>
  <si>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</si>
  <si>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</si>
  <si>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</si>
  <si>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</si>
  <si>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</si>
  <si>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</si>
  <si>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</si>
  <si>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</si>
  <si>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</si>
  <si>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</si>
  <si>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</si>
  <si>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</si>
  <si>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</si>
  <si>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</si>
  <si>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</si>
  <si>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</si>
  <si>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</si>
  <si>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</si>
  <si>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</si>
  <si>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</si>
  <si>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</si>
  <si>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</si>
  <si>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</si>
  <si>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</si>
  <si>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</si>
  <si>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</si>
  <si>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</si>
  <si>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</si>
  <si>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</si>
  <si>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</si>
  <si>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</si>
  <si>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</si>
  <si>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</si>
  <si>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</si>
  <si>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</si>
  <si>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</si>
  <si>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</si>
  <si>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</si>
  <si>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</si>
  <si>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</si>
  <si>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</si>
  <si>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</si>
  <si>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</si>
  <si>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</si>
  <si>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</si>
  <si>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</si>
  <si>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</si>
  <si>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</si>
  <si>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</si>
  <si>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</si>
  <si>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</si>
  <si>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</si>
  <si>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</si>
  <si>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</si>
  <si>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</si>
  <si>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</si>
  <si>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</si>
  <si>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</si>
  <si>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</si>
  <si>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</si>
  <si>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</si>
  <si>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</si>
  <si>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</si>
  <si>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</si>
  <si>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</si>
  <si>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</si>
  <si>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</si>
  <si>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</si>
  <si>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</si>
  <si>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</si>
  <si>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</si>
  <si>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</si>
  <si>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</si>
  <si>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</si>
  <si>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</si>
  <si>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</si>
  <si>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</si>
  <si>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</si>
  <si>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</si>
  <si>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</si>
  <si>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</si>
  <si>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</si>
  <si>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</si>
  <si>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</si>
  <si>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</si>
  <si>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</si>
  <si>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</si>
  <si>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</si>
  <si>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</si>
  <si>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</si>
  <si>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</si>
  <si>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</si>
  <si>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</si>
  <si>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</si>
  <si>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</si>
  <si>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</si>
  <si>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</si>
  <si>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</si>
  <si>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</si>
  <si>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</si>
  <si>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</si>
  <si>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</si>
  <si>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</si>
  <si>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</si>
  <si>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</si>
  <si>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</si>
  <si>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</si>
  <si>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</si>
  <si>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</si>
  <si>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</si>
  <si>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</si>
  <si>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</si>
  <si>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</si>
  <si>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</si>
  <si>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</si>
  <si>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</si>
  <si>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</si>
  <si>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</si>
  <si>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</si>
  <si>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</si>
  <si>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</si>
  <si>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</si>
  <si>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</si>
  <si>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</si>
  <si>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</si>
  <si>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</si>
  <si>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</si>
  <si>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</si>
  <si>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</si>
  <si>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</si>
  <si>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</si>
  <si>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</si>
  <si>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</si>
  <si>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</si>
  <si>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</si>
  <si>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</si>
  <si>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</si>
  <si>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</si>
  <si>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</si>
  <si>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</si>
  <si>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</si>
  <si>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</si>
  <si>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</si>
  <si>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</si>
  <si>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</si>
  <si>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</si>
  <si>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</si>
  <si>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</si>
  <si>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</si>
  <si>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</si>
  <si>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</si>
  <si>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</si>
  <si>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</si>
  <si>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</si>
  <si>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</si>
  <si>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</si>
  <si>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</si>
  <si>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</si>
  <si>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</si>
  <si>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</si>
  <si>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</si>
  <si>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</si>
  <si>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</si>
  <si>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</si>
  <si>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</si>
  <si>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</si>
  <si>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</si>
  <si>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</si>
  <si>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</si>
  <si>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</si>
  <si>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</si>
  <si>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</si>
  <si>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</si>
  <si>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</si>
  <si>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</si>
  <si>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</si>
  <si>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</si>
  <si>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</si>
  <si>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</si>
  <si>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</si>
  <si>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</si>
  <si>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</si>
  <si>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</si>
  <si>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</si>
  <si>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</si>
  <si>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</si>
  <si>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</si>
  <si>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</si>
  <si>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</si>
  <si>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</si>
  <si>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</si>
  <si>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</si>
  <si>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</si>
  <si>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</si>
  <si>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</si>
  <si>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</si>
  <si>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</si>
  <si>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</si>
  <si>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</si>
  <si>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</si>
  <si>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</si>
  <si>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</si>
  <si>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</si>
  <si>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</si>
  <si>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</si>
  <si>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</si>
  <si>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</si>
  <si>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</si>
  <si>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</si>
  <si>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</si>
  <si>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</si>
  <si>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</si>
  <si>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</si>
  <si>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</si>
  <si>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</si>
  <si>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</si>
  <si>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</si>
  <si>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</si>
  <si>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</si>
  <si>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</si>
  <si>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</si>
  <si>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</si>
  <si>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</si>
  <si>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</si>
  <si>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</si>
  <si>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</si>
  <si>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</si>
  <si>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</si>
  <si>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</si>
  <si>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</si>
  <si>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</si>
  <si>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</si>
  <si>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</si>
  <si>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</si>
  <si>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</si>
  <si>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</si>
  <si>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</si>
  <si>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</si>
  <si>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</si>
  <si>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</si>
  <si>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</si>
  <si>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</si>
  <si>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</si>
  <si>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</si>
  <si>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</si>
  <si>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</si>
  <si>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</si>
  <si>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</si>
  <si>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</si>
  <si>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</si>
  <si>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</si>
  <si>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</si>
  <si>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</si>
  <si>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</si>
  <si>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</si>
  <si>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</si>
  <si>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</si>
  <si>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</si>
  <si>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</si>
  <si>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</si>
  <si>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</si>
  <si>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</si>
  <si>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</si>
  <si>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</si>
  <si>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</si>
  <si>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</si>
  <si>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</si>
  <si>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</si>
  <si>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</si>
  <si>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</si>
  <si>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</si>
  <si>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</si>
  <si>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</si>
  <si>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</si>
  <si>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</si>
  <si>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</si>
  <si>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</si>
  <si>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</si>
  <si>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</si>
  <si>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</si>
  <si>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</si>
  <si>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</si>
  <si>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</si>
  <si>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</si>
  <si>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</si>
  <si>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</si>
  <si>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</si>
  <si>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</si>
  <si>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</si>
  <si>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</si>
  <si>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</si>
  <si>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</si>
  <si>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</si>
  <si>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</si>
  <si>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</si>
  <si>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</si>
  <si>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</si>
  <si>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</si>
  <si>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</si>
  <si>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</si>
  <si>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</si>
  <si>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</si>
  <si>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</si>
  <si>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</si>
  <si>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</si>
  <si>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</si>
  <si>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</si>
  <si>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</si>
  <si>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</si>
  <si>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</si>
  <si>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</si>
  <si>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</si>
  <si>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</si>
  <si>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</si>
  <si>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</si>
  <si>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</si>
  <si>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</si>
  <si>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</si>
  <si>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</si>
  <si>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</si>
  <si>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</si>
  <si>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</si>
  <si>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</si>
  <si>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</si>
  <si>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</si>
  <si>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</si>
  <si>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</si>
  <si>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</si>
  <si>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</si>
  <si>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</si>
  <si>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</si>
  <si>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</si>
  <si>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</si>
  <si>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</si>
  <si>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</si>
  <si>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</si>
  <si>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</si>
  <si>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</si>
  <si>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</si>
  <si>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</si>
  <si>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</si>
  <si>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</si>
  <si>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</si>
  <si>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</si>
  <si>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</si>
  <si>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</si>
  <si>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</si>
  <si>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</si>
  <si>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</si>
  <si>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</si>
  <si>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</si>
  <si>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</si>
  <si>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</si>
  <si>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</si>
  <si>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</si>
  <si>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</si>
  <si>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</si>
  <si>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</si>
  <si>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</si>
  <si>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</si>
  <si>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</si>
  <si>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</si>
  <si>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</si>
  <si>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</si>
  <si>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</si>
  <si>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</si>
  <si>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</si>
  <si>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</si>
  <si>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</si>
  <si>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</si>
  <si>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</si>
  <si>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</si>
  <si>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</si>
  <si>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</si>
  <si>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</si>
  <si>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</si>
  <si>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</si>
  <si>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</si>
  <si>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</si>
  <si>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</si>
  <si>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</si>
  <si>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</si>
  <si>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</si>
  <si>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</si>
  <si>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</si>
  <si>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</si>
  <si>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</si>
  <si>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</si>
  <si>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</si>
  <si>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</si>
  <si>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</si>
  <si>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</si>
  <si>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</si>
  <si>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</si>
  <si>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</si>
  <si>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</si>
  <si>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</si>
  <si>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</si>
  <si>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</si>
  <si>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</si>
  <si>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</si>
  <si>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</si>
  <si>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</si>
  <si>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</si>
  <si>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</si>
  <si>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</si>
  <si>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</si>
  <si>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</si>
  <si>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</si>
  <si>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</si>
  <si>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</si>
  <si>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</si>
  <si>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</si>
  <si>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</si>
  <si>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</si>
  <si>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</si>
  <si>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</si>
  <si>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</si>
  <si>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</si>
  <si>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</si>
  <si>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</si>
  <si>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</si>
  <si>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</si>
  <si>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</si>
  <si>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</si>
  <si>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</si>
  <si>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</si>
  <si>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</si>
  <si>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</si>
  <si>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</si>
  <si>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</si>
  <si>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</si>
  <si>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</si>
  <si>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</si>
  <si>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</si>
  <si>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</si>
  <si>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</si>
  <si>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</si>
  <si>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</si>
  <si>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</si>
  <si>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</si>
  <si>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</si>
  <si>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</si>
  <si>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</si>
  <si>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</si>
  <si>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</si>
  <si>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</si>
  <si>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</si>
  <si>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</si>
  <si>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</si>
  <si>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</si>
  <si>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</si>
  <si>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</si>
  <si>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</si>
  <si>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</si>
  <si>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</si>
  <si>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</si>
  <si>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</si>
  <si>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</si>
  <si>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</si>
  <si>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</si>
  <si>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</si>
  <si>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</si>
  <si>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</si>
  <si>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</si>
  <si>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</si>
  <si>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</si>
  <si>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</si>
  <si>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</si>
  <si>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</si>
  <si>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</si>
  <si>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</si>
  <si>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</si>
  <si>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</si>
  <si>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</si>
  <si>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</si>
  <si>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</si>
  <si>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</si>
  <si>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</si>
  <si>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</si>
  <si>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</si>
  <si>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</si>
  <si>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</si>
  <si>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</si>
  <si>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</si>
  <si>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</si>
  <si>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</si>
  <si>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</si>
  <si>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</si>
  <si>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</si>
  <si>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</si>
  <si>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</si>
  <si>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</si>
  <si>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</si>
  <si>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</si>
  <si>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</si>
  <si>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</si>
  <si>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</si>
  <si>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</si>
  <si>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</si>
  <si>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</si>
  <si>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</si>
  <si>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</si>
  <si>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</si>
  <si>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</si>
  <si>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</si>
  <si>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</si>
  <si>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</si>
  <si>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</si>
  <si>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</si>
  <si>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</si>
  <si>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</si>
  <si>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</si>
  <si>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</si>
  <si>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</si>
  <si>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</si>
  <si>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</si>
  <si>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</si>
  <si>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</si>
  <si>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</si>
  <si>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</si>
  <si>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</si>
  <si>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</si>
  <si>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</si>
  <si>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</si>
  <si>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</si>
  <si>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</si>
  <si>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</si>
  <si>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</si>
  <si>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</si>
  <si>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</si>
  <si>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</si>
  <si>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</si>
  <si>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</si>
  <si>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</si>
  <si>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</si>
  <si>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</si>
  <si>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</si>
  <si>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</si>
  <si>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</si>
  <si>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</si>
  <si>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</si>
  <si>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</si>
  <si>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</si>
  <si>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</si>
  <si>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</si>
  <si>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</si>
  <si>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</si>
  <si>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</si>
  <si>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</si>
  <si>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</si>
  <si>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</si>
  <si>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</si>
  <si>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</si>
  <si>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</si>
  <si>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</si>
  <si>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</si>
  <si>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</si>
  <si>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</si>
  <si>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</si>
  <si>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</si>
  <si>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</si>
  <si>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</si>
  <si>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</si>
  <si>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</si>
  <si>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</si>
  <si>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</si>
  <si>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</si>
  <si>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</si>
  <si>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</si>
  <si>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</si>
  <si>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</si>
  <si>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</si>
  <si>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</si>
  <si>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</si>
  <si>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</si>
  <si>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</si>
  <si>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</si>
  <si>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</si>
  <si>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</si>
  <si>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</si>
  <si>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</si>
  <si>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</si>
  <si>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</si>
  <si>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</si>
  <si>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</si>
  <si>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</si>
  <si>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</si>
  <si>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</si>
  <si>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</si>
  <si>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</si>
  <si>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</si>
  <si>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</si>
  <si>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</si>
  <si>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</si>
  <si>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</si>
  <si>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</si>
  <si>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</si>
  <si>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</si>
  <si>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</si>
  <si>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</si>
  <si>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</si>
  <si>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</si>
  <si>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</si>
  <si>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</si>
  <si>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</si>
  <si>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</si>
  <si>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</si>
  <si>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</si>
  <si>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</si>
  <si>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</si>
  <si>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</si>
  <si>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</si>
  <si>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</si>
  <si>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</si>
  <si>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</si>
  <si>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</si>
  <si>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</si>
  <si>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</si>
  <si>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</si>
  <si>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</si>
  <si>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</si>
  <si>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</si>
  <si>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</si>
  <si>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</si>
  <si>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</si>
  <si>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</si>
  <si>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</si>
  <si>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</si>
  <si>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</si>
  <si>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</si>
  <si>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</si>
  <si>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</si>
  <si>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</si>
  <si>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</si>
  <si>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</si>
  <si>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</si>
  <si>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</si>
  <si>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</si>
  <si>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</si>
  <si>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</si>
  <si>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</si>
  <si>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</si>
  <si>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</si>
  <si>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</si>
  <si>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</si>
  <si>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</si>
  <si>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</si>
  <si>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</si>
  <si>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</si>
  <si>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</si>
  <si>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</si>
  <si>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</si>
  <si>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</si>
  <si>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</si>
  <si>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</si>
  <si>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</si>
  <si>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</si>
  <si>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</si>
  <si>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</si>
  <si>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</si>
  <si>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</si>
  <si>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</si>
  <si>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</si>
  <si>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</si>
  <si>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</si>
  <si>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</si>
  <si>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</si>
  <si>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</si>
  <si>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</si>
  <si>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</si>
  <si>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</si>
  <si>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</si>
  <si>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</si>
  <si>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</si>
  <si>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</si>
  <si>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</si>
  <si>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</si>
  <si>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</si>
  <si>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</si>
  <si>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</si>
  <si>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</si>
  <si>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</si>
  <si>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</si>
  <si>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</si>
  <si>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</si>
  <si>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</si>
  <si>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</si>
  <si>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</si>
  <si>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</si>
  <si>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</si>
  <si>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</si>
  <si>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</si>
  <si>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</si>
  <si>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</si>
  <si>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</si>
  <si>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</si>
  <si>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</si>
  <si>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</si>
  <si>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</si>
  <si>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</si>
  <si>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</si>
  <si>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</si>
  <si>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</si>
  <si>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</si>
  <si>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</si>
  <si>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</si>
  <si>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</si>
  <si>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</si>
  <si>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</si>
  <si>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</si>
  <si>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</si>
  <si>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</si>
  <si>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</si>
  <si>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</si>
  <si>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</si>
  <si>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</si>
  <si>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</si>
  <si>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</si>
  <si>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</si>
  <si>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</si>
  <si>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</si>
  <si>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</si>
  <si>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</si>
  <si>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</si>
  <si>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</si>
  <si>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</si>
  <si>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</si>
  <si>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</si>
  <si>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</si>
  <si>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</si>
  <si>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</si>
  <si>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</si>
  <si>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</si>
  <si>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</si>
  <si>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</si>
  <si>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</si>
  <si>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</si>
  <si>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</si>
  <si>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</si>
  <si>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</si>
  <si>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</si>
  <si>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</si>
  <si>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</si>
  <si>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</si>
  <si>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</si>
  <si>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</si>
  <si>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</si>
  <si>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</si>
  <si>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</si>
  <si>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</si>
  <si>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</si>
  <si>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</si>
  <si>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</si>
  <si>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</si>
  <si>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</si>
  <si>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</si>
  <si>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</si>
  <si>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</si>
  <si>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</si>
  <si>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</si>
  <si>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</si>
  <si>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</si>
  <si>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</si>
  <si>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</si>
  <si>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</si>
  <si>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</si>
  <si>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</si>
  <si>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</si>
  <si>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</si>
  <si>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</si>
  <si>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</si>
  <si>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</si>
  <si>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</si>
  <si>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</si>
  <si>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</si>
  <si>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</si>
  <si>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</si>
  <si>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</si>
  <si>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</si>
  <si>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</si>
  <si>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</si>
  <si>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</si>
  <si>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</si>
  <si>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</si>
  <si>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</si>
  <si>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</si>
  <si>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</si>
  <si>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</si>
  <si>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</si>
  <si>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</si>
  <si>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</si>
  <si>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</si>
  <si>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</si>
  <si>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</si>
  <si>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</si>
  <si>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</si>
  <si>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</si>
  <si>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</si>
  <si>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</si>
  <si>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</si>
  <si>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</si>
  <si>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</si>
  <si>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</si>
  <si>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</si>
  <si>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</si>
  <si>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</si>
  <si>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</si>
  <si>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</si>
  <si>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</si>
  <si>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</si>
  <si>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</si>
  <si>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</si>
  <si>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</si>
  <si>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</si>
  <si>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</si>
  <si>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</si>
  <si>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</si>
  <si>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</si>
  <si>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</si>
  <si>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</si>
  <si>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</si>
  <si>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</si>
  <si>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</si>
  <si>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</si>
  <si>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</si>
  <si>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</si>
  <si>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</si>
  <si>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</si>
  <si>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</si>
  <si>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</si>
  <si>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</si>
  <si>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</si>
  <si>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</si>
  <si>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</si>
  <si>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</si>
  <si>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</si>
  <si>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</si>
  <si>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</si>
  <si>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</si>
  <si>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</si>
  <si>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</si>
  <si>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</si>
  <si>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</si>
  <si>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</si>
  <si>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</si>
  <si>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</si>
  <si>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</si>
  <si>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</si>
  <si>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</si>
  <si>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</si>
  <si>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</si>
  <si>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</si>
  <si>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</si>
  <si>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</si>
  <si>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</si>
  <si>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</si>
  <si>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</si>
  <si>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</si>
  <si>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</si>
  <si>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</si>
  <si>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</si>
  <si>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</si>
  <si>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</si>
  <si>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</si>
  <si>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</si>
  <si>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</si>
  <si>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</si>
  <si>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</si>
  <si>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</si>
  <si>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</si>
  <si>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</si>
  <si>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</si>
  <si>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</si>
  <si>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</si>
  <si>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</si>
  <si>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</si>
  <si>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</si>
  <si>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</si>
  <si>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</si>
  <si>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</si>
  <si>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</si>
  <si>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</si>
  <si>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</si>
  <si>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</si>
  <si>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</si>
  <si>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</si>
  <si>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</si>
  <si>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</si>
  <si>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</si>
  <si>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</si>
  <si>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</si>
  <si>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</si>
  <si>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</si>
  <si>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</si>
  <si>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</si>
  <si>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</si>
  <si>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</si>
  <si>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</si>
  <si>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</si>
  <si>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</si>
  <si>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</si>
  <si>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</si>
  <si>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</si>
  <si>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</si>
  <si>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</si>
  <si>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</si>
  <si>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</si>
  <si>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</si>
  <si>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</si>
  <si>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</si>
  <si>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</si>
  <si>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</si>
  <si>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</si>
  <si>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</si>
  <si>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</si>
  <si>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</si>
  <si>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</si>
  <si>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</si>
  <si>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</si>
  <si>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</si>
  <si>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</si>
  <si>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</si>
  <si>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</si>
  <si>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</si>
  <si>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</si>
  <si>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</si>
  <si>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</si>
  <si>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</si>
  <si>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</si>
  <si>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</si>
  <si>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</si>
  <si>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</si>
  <si>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</si>
  <si>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</si>
  <si>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</si>
  <si>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</si>
  <si>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</si>
  <si>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</si>
  <si>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</si>
  <si>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</si>
  <si>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</si>
  <si>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</si>
  <si>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</si>
  <si>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</si>
  <si>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</si>
  <si>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</si>
  <si>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</si>
  <si>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</si>
  <si>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</si>
  <si>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</si>
  <si>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</si>
  <si>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</si>
  <si>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</si>
  <si>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</si>
  <si>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</si>
  <si>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</si>
  <si>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</si>
  <si>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</si>
  <si>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</si>
  <si>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</si>
  <si>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</si>
  <si>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</si>
  <si>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</si>
  <si>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</si>
  <si>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</si>
  <si>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</si>
  <si>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</si>
  <si>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</si>
  <si>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</si>
  <si>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</si>
  <si>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</si>
  <si>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</si>
  <si>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</si>
  <si>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</si>
  <si>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</si>
  <si>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</si>
  <si>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</si>
  <si>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</si>
  <si>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</si>
  <si>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</si>
  <si>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</si>
  <si>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</si>
  <si>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</si>
  <si>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</si>
  <si>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</si>
  <si>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</si>
  <si>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</si>
  <si>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</si>
  <si>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</si>
  <si>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</si>
  <si>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</si>
  <si>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</si>
  <si>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</si>
  <si>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</si>
  <si>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</si>
  <si>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</si>
  <si>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</si>
  <si>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</si>
  <si>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</si>
  <si>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</si>
  <si>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</si>
  <si>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</si>
  <si>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</si>
  <si>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</si>
  <si>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</si>
  <si>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</si>
  <si>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</si>
  <si>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</si>
  <si>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</si>
  <si>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</si>
  <si>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</si>
  <si>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</si>
  <si>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</si>
  <si>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</si>
  <si>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</si>
  <si>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</si>
  <si>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</si>
  <si>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</si>
  <si>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</si>
  <si>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</si>
  <si>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</si>
  <si>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</si>
  <si>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</si>
  <si>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</si>
  <si>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</si>
  <si>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</si>
  <si>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</si>
  <si>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</si>
  <si>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</si>
  <si>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</si>
  <si>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</si>
  <si>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</si>
  <si>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</si>
  <si>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</si>
  <si>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</si>
  <si>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</si>
  <si>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</si>
  <si>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</si>
  <si>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</si>
  <si>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</si>
  <si>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</si>
  <si>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</si>
  <si>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</si>
  <si>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</si>
  <si>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</si>
  <si>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</si>
  <si>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</si>
  <si>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</si>
  <si>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</si>
  <si>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</si>
  <si>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</si>
  <si>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</si>
  <si>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</si>
  <si>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</si>
  <si>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</si>
  <si>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</si>
  <si>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</si>
  <si>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</si>
  <si>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</si>
  <si>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</si>
  <si>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</si>
  <si>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</si>
  <si>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</si>
  <si>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</si>
  <si>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</si>
  <si>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</si>
  <si>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</si>
  <si>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</si>
  <si>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</si>
  <si>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</si>
  <si>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</si>
  <si>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</si>
  <si>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</si>
  <si>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</si>
  <si>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</si>
  <si>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</si>
  <si>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</si>
  <si>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</si>
  <si>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</si>
  <si>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</si>
  <si>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</si>
  <si>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</si>
  <si>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</si>
  <si>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</si>
  <si>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</si>
  <si>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</si>
  <si>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</si>
  <si>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</si>
  <si>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</si>
  <si>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</si>
  <si>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</si>
  <si>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</si>
  <si>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</si>
  <si>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</si>
  <si>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</si>
  <si>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</si>
  <si>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</si>
  <si>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</si>
  <si>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</si>
  <si>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</si>
  <si>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</si>
  <si>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</si>
  <si>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</si>
  <si>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</si>
  <si>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</si>
  <si>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</si>
  <si>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</si>
  <si>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</si>
  <si>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</si>
  <si>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</si>
  <si>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</si>
  <si>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</si>
  <si>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</si>
  <si>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</si>
  <si>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</si>
  <si>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</si>
  <si>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</si>
  <si>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</si>
  <si>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</si>
  <si>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</si>
  <si>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</si>
  <si>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</si>
  <si>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</si>
  <si>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</si>
  <si>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</si>
  <si>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</si>
  <si>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</si>
  <si>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</si>
  <si>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</si>
  <si>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</si>
  <si>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</si>
  <si>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</si>
  <si>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</si>
  <si>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</si>
  <si>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</si>
  <si>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</si>
  <si>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</si>
  <si>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</si>
  <si>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</si>
  <si>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</si>
  <si>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</si>
  <si>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</si>
  <si>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</si>
  <si>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</si>
  <si>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</si>
  <si>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</si>
  <si>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</si>
  <si>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</si>
  <si>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</si>
  <si>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</si>
  <si>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</si>
  <si>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</si>
  <si>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</si>
  <si>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</si>
  <si>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</si>
  <si>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</si>
  <si>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</si>
  <si>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</si>
  <si>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</si>
  <si>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</si>
  <si>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</si>
  <si>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</si>
  <si>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</si>
  <si>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</si>
  <si>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</si>
  <si>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</si>
  <si>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</si>
  <si>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</si>
  <si>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</si>
  <si>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</si>
  <si>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</si>
  <si>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</si>
  <si>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</si>
  <si>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</si>
  <si>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</si>
  <si>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</si>
  <si>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</si>
  <si>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</si>
  <si>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</si>
  <si>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</si>
  <si>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</si>
  <si>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</si>
  <si>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</si>
  <si>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</si>
  <si>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</si>
  <si>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</si>
  <si>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</si>
  <si>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</si>
  <si>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</si>
  <si>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</si>
  <si>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</si>
  <si>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</si>
  <si>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</si>
  <si>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</si>
  <si>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</si>
  <si>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</si>
  <si>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</si>
  <si>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</si>
  <si>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</si>
  <si>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</si>
  <si>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</si>
  <si>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</si>
  <si>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</si>
  <si>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</si>
  <si>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</si>
  <si>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</si>
  <si>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</si>
  <si>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</si>
  <si>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</si>
  <si>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</si>
  <si>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</si>
  <si>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</si>
  <si>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</si>
  <si>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</si>
  <si>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</si>
  <si>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</si>
  <si>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</si>
  <si>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</si>
  <si>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</si>
  <si>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</si>
  <si>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</si>
  <si>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</si>
  <si>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</si>
  <si>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</si>
  <si>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</si>
  <si>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</si>
  <si>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</si>
  <si>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</si>
  <si>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</si>
  <si>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</si>
  <si>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</si>
  <si>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</si>
  <si>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</si>
  <si>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</si>
  <si>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</si>
  <si>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</si>
  <si>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</si>
  <si>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</si>
  <si>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</si>
  <si>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</si>
  <si>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</si>
  <si>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</si>
  <si>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</si>
  <si>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</si>
  <si>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</si>
  <si>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</si>
  <si>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</si>
  <si>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</si>
  <si>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</si>
  <si>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</si>
  <si>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</si>
  <si>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</si>
  <si>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</si>
  <si>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</si>
  <si>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</si>
  <si>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</si>
  <si>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</si>
  <si>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</si>
  <si>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</si>
  <si>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</si>
  <si>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</si>
  <si>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</si>
  <si>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</si>
  <si>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</si>
  <si>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</si>
  <si>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</si>
  <si>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</si>
  <si>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</si>
  <si>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</si>
  <si>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</si>
  <si>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</si>
  <si>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</si>
  <si>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</si>
  <si>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</si>
  <si>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</si>
  <si>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</si>
  <si>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</si>
  <si>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</si>
  <si>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</si>
  <si>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</si>
  <si>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</si>
  <si>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</si>
  <si>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</si>
  <si>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</si>
  <si>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</si>
  <si>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</si>
  <si>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</si>
  <si>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</si>
  <si>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</si>
  <si>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</si>
  <si>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</si>
  <si>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</si>
  <si>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</si>
  <si>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</si>
  <si>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</si>
  <si>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</si>
  <si>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</si>
  <si>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</si>
  <si>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</si>
  <si>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</si>
  <si>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</si>
  <si>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</si>
  <si>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</si>
  <si>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</si>
  <si>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</si>
  <si>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</si>
  <si>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</si>
  <si>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</si>
  <si>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</si>
  <si>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</si>
  <si>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</si>
  <si>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</si>
  <si>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</si>
  <si>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</si>
  <si>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</si>
  <si>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</si>
  <si>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</si>
  <si>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</si>
  <si>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</si>
  <si>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</si>
  <si>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</si>
  <si>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</si>
  <si>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</si>
  <si>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</si>
  <si>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</si>
  <si>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</si>
  <si>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</si>
  <si>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</si>
  <si>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</si>
  <si>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</si>
  <si>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</si>
  <si>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</si>
  <si>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</si>
  <si>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</si>
  <si>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</si>
  <si>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</si>
  <si>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</si>
  <si>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</si>
  <si>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</si>
  <si>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</si>
  <si>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</si>
  <si>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</si>
  <si>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</si>
  <si>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</si>
  <si>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</si>
  <si>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</si>
  <si>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</si>
  <si>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</si>
  <si>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</si>
  <si>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</si>
  <si>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</si>
  <si>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</si>
  <si>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</si>
  <si>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</si>
  <si>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</si>
  <si>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</si>
  <si>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</si>
  <si>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</si>
  <si>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</si>
  <si>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</si>
  <si>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</si>
  <si>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</si>
  <si>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</si>
  <si>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</si>
  <si>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</si>
  <si>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</si>
  <si>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</si>
  <si>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</si>
  <si>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</si>
  <si>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</si>
  <si>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</si>
  <si>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</si>
  <si>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</si>
  <si>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</si>
  <si>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</si>
  <si>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</si>
  <si>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</si>
  <si>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</si>
  <si>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</si>
  <si>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</si>
  <si>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</si>
  <si>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</si>
  <si>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</si>
  <si>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</si>
  <si>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</si>
  <si>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</si>
  <si>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</si>
  <si>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</si>
  <si>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</si>
  <si>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</si>
  <si>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</si>
  <si>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</si>
  <si>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</si>
  <si>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</si>
  <si>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</si>
  <si>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</si>
  <si>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</si>
  <si>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</si>
  <si>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</si>
  <si>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</si>
  <si>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</si>
  <si>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</si>
  <si>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</si>
  <si>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</si>
  <si>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</si>
  <si>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</si>
  <si>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</si>
  <si>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</si>
  <si>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</si>
  <si>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</si>
  <si>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</si>
  <si>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</si>
  <si>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</si>
  <si>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</si>
  <si>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</si>
  <si>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</si>
  <si>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</si>
  <si>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</si>
  <si>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</si>
  <si>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</si>
  <si>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</si>
  <si>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</si>
  <si>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</si>
  <si>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</si>
  <si>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</si>
  <si>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</si>
  <si>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</si>
  <si>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</si>
  <si>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</si>
  <si>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</si>
  <si>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</si>
  <si>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</si>
  <si>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</si>
  <si>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</si>
  <si>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</si>
  <si>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</si>
  <si>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</si>
  <si>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</si>
  <si>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</si>
  <si>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</si>
  <si>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</si>
  <si>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</si>
  <si>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</si>
  <si>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</si>
  <si>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</si>
  <si>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</si>
  <si>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</si>
  <si>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</si>
  <si>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</si>
  <si>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</si>
  <si>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</si>
  <si>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</si>
  <si>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</si>
  <si>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</si>
  <si>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</si>
  <si>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</si>
  <si>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</si>
  <si>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</si>
  <si>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</si>
  <si>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</si>
  <si>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</si>
  <si>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</si>
  <si>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</si>
  <si>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</si>
  <si>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</si>
  <si>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</si>
  <si>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</si>
  <si>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</si>
  <si>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</si>
  <si>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</si>
  <si>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</si>
  <si>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</si>
  <si>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</si>
  <si>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</si>
  <si>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</si>
  <si>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</si>
  <si>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</si>
  <si>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</si>
  <si>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</si>
  <si>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</si>
  <si>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</si>
  <si>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</si>
  <si>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</si>
  <si>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</si>
  <si>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</si>
  <si>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</si>
  <si>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</si>
  <si>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</si>
  <si>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</si>
  <si>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</si>
  <si>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</si>
  <si>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</si>
  <si>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</si>
  <si>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</si>
  <si>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</si>
  <si>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</si>
  <si>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</si>
  <si>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</si>
  <si>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</si>
  <si>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</si>
  <si>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</si>
  <si>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</si>
  <si>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</si>
  <si>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</si>
  <si>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</si>
  <si>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</si>
  <si>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</si>
  <si>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</si>
  <si>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</si>
  <si>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</si>
  <si>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</si>
  <si>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</si>
  <si>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</si>
  <si>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</si>
  <si>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</si>
  <si>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</si>
  <si>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</si>
  <si>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</si>
  <si>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</si>
  <si>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</si>
  <si>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</si>
  <si>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</si>
  <si>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</si>
  <si>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</si>
  <si>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</si>
  <si>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</si>
  <si>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</si>
  <si>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</si>
  <si>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</si>
  <si>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</si>
  <si>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</si>
  <si>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</si>
  <si>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</si>
  <si>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</si>
  <si>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</si>
  <si>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</si>
  <si>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</si>
  <si>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</si>
  <si>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</si>
  <si>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</si>
  <si>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</si>
  <si>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</si>
  <si>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</si>
  <si>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</si>
  <si>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</si>
  <si>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</si>
  <si>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</si>
  <si>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</si>
  <si>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</si>
  <si>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</si>
  <si>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</si>
  <si>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</si>
  <si>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</si>
  <si>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</si>
  <si>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</si>
  <si>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</si>
  <si>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</si>
  <si>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</si>
  <si>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</si>
  <si>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</si>
  <si>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</si>
  <si>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</si>
  <si>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</si>
  <si>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</si>
  <si>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</si>
  <si>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</si>
  <si>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</si>
  <si>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</si>
  <si>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</si>
  <si>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</si>
  <si>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</si>
  <si>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</si>
  <si>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</si>
  <si>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</si>
  <si>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</si>
  <si>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</si>
  <si>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</si>
  <si>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</si>
  <si>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</si>
  <si>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</si>
  <si>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</si>
  <si>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</si>
  <si>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</si>
  <si>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</si>
  <si>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</si>
  <si>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</si>
  <si>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</si>
  <si>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</si>
  <si>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</si>
  <si>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</si>
  <si>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</si>
  <si>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</si>
  <si>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</si>
  <si>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</si>
  <si>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</si>
  <si>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</si>
  <si>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</si>
  <si>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</si>
  <si>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</si>
  <si>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</si>
  <si>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</si>
  <si>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</si>
  <si>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</si>
  <si>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</si>
  <si>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</si>
  <si>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</si>
  <si>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</si>
  <si>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</si>
  <si>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</si>
  <si>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</si>
  <si>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</si>
  <si>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</si>
  <si>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</si>
  <si>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</si>
  <si>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</si>
  <si>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</si>
  <si>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</si>
  <si>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</si>
  <si>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</si>
  <si>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</si>
  <si>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</si>
  <si>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</si>
  <si>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</si>
  <si>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</si>
  <si>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</si>
  <si>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</si>
  <si>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</si>
  <si>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</si>
  <si>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</si>
  <si>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</si>
  <si>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</si>
  <si>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</si>
  <si>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</si>
  <si>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</si>
  <si>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</si>
  <si>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</si>
  <si>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</si>
  <si>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</si>
  <si>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</si>
  <si>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</si>
  <si>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</si>
  <si>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</si>
  <si>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</si>
  <si>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</si>
  <si>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</si>
  <si>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</si>
  <si>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</si>
  <si>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</si>
  <si>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</si>
  <si>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</si>
  <si>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</si>
  <si>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</si>
  <si>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</si>
  <si>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</si>
  <si>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</si>
  <si>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</si>
  <si>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</si>
  <si>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</si>
  <si>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</si>
  <si>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</si>
  <si>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</si>
  <si>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</si>
  <si>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</si>
  <si>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</si>
  <si>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</si>
  <si>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</si>
  <si>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</si>
  <si>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</si>
  <si>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</si>
  <si>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</si>
  <si>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</si>
  <si>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</si>
  <si>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</si>
  <si>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</si>
  <si>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</si>
  <si>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</si>
  <si>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</si>
  <si>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</si>
  <si>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</si>
  <si>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</si>
  <si>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</si>
  <si>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</si>
  <si>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</si>
  <si>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</si>
  <si>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</si>
  <si>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</si>
  <si>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</si>
  <si>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</si>
  <si>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</si>
  <si>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</si>
  <si>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</si>
  <si>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</si>
  <si>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</si>
  <si>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</si>
  <si>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</si>
  <si>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</si>
  <si>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</si>
  <si>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</si>
  <si>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</si>
  <si>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</si>
  <si>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</si>
  <si>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</si>
  <si>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</si>
  <si>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</si>
  <si>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</si>
  <si>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</si>
  <si>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</si>
  <si>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</si>
  <si>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</si>
  <si>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</si>
  <si>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</si>
  <si>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</si>
  <si>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</si>
  <si>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</si>
  <si>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</si>
  <si>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</si>
  <si>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</si>
  <si>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</si>
  <si>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</si>
  <si>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</si>
  <si>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</si>
  <si>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</si>
  <si>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</si>
  <si>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</si>
  <si>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</si>
  <si>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</si>
  <si>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</si>
  <si>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</si>
  <si>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</si>
  <si>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</si>
  <si>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</si>
  <si>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</si>
  <si>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</si>
  <si>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</si>
  <si>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</si>
  <si>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</si>
  <si>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</si>
  <si>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</si>
  <si>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</si>
  <si>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</si>
  <si>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</si>
  <si>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</si>
  <si>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</si>
  <si>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</si>
  <si>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</si>
  <si>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</si>
  <si>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</si>
  <si>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</si>
  <si>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</si>
  <si>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</si>
  <si>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</si>
  <si>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</si>
  <si>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</si>
  <si>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</si>
  <si>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</si>
  <si>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</si>
  <si>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</si>
  <si>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</si>
  <si>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</si>
  <si>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</si>
  <si>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</si>
  <si>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</si>
  <si>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</si>
  <si>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</si>
  <si>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</si>
  <si>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</si>
  <si>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</si>
  <si>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</si>
  <si>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</si>
  <si>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</si>
  <si>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</si>
  <si>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</si>
  <si>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</si>
  <si>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</si>
  <si>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</si>
  <si>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</si>
  <si>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</si>
  <si>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</si>
  <si>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</si>
  <si>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</si>
  <si>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</si>
  <si>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</si>
  <si>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</si>
  <si>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</si>
  <si>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</si>
  <si>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</si>
  <si>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</si>
  <si>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</si>
  <si>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</si>
  <si>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</si>
  <si>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</si>
  <si>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</si>
  <si>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</si>
  <si>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</si>
  <si>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</si>
  <si>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</si>
  <si>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</si>
  <si>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</si>
  <si>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</si>
  <si>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</si>
  <si>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</si>
  <si>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</si>
  <si>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</si>
  <si>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</si>
  <si>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</si>
  <si>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</si>
  <si>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</si>
  <si>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</si>
  <si>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</si>
  <si>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</si>
  <si>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</si>
  <si>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</si>
  <si>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</si>
  <si>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</si>
  <si>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</si>
  <si>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</si>
  <si>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</si>
  <si>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</si>
  <si>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</si>
  <si>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</si>
  <si>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</si>
  <si>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</si>
  <si>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</si>
  <si>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</si>
  <si>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</si>
  <si>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</si>
  <si>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</si>
  <si>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</si>
  <si>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</si>
  <si>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</si>
  <si>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</si>
  <si>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</si>
  <si>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</si>
  <si>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</si>
  <si>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</si>
  <si>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</si>
  <si>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</si>
  <si>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</si>
  <si>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</si>
  <si>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</si>
  <si>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</si>
  <si>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</si>
  <si>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</si>
  <si>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</si>
  <si>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</si>
  <si>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</si>
  <si>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</si>
  <si>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</si>
  <si>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</si>
  <si>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</si>
  <si>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</si>
  <si>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</si>
  <si>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</si>
  <si>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</si>
  <si>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</si>
  <si>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</si>
  <si>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</si>
  <si>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</si>
  <si>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</si>
  <si>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</si>
  <si>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</si>
  <si>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</si>
  <si>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</si>
  <si>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</si>
  <si>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</si>
  <si>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</si>
  <si>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</si>
  <si>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</si>
  <si>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</si>
  <si>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</si>
  <si>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</si>
  <si>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</si>
  <si>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</si>
  <si>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</si>
  <si>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</si>
  <si>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</si>
  <si>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</si>
  <si>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</si>
  <si>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</si>
  <si>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</si>
  <si>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</si>
  <si>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</si>
  <si>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</si>
  <si>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</si>
  <si>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</si>
  <si>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</si>
  <si>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</si>
  <si>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</si>
  <si>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</si>
  <si>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</si>
  <si>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</si>
  <si>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</si>
  <si>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</si>
  <si>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</si>
  <si>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</si>
  <si>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</si>
  <si>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</si>
  <si>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</si>
  <si>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</si>
  <si>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</si>
  <si>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</si>
  <si>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</si>
  <si>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</si>
  <si>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</si>
  <si>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</si>
  <si>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</si>
  <si>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</si>
  <si>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</si>
  <si>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</si>
  <si>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</si>
  <si>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</si>
  <si>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</si>
  <si>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</si>
  <si>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</si>
  <si>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</si>
  <si>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</si>
  <si>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</si>
  <si>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</si>
  <si>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</si>
  <si>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</si>
  <si>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</si>
  <si>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</si>
  <si>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</si>
  <si>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</si>
  <si>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</si>
  <si>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</si>
  <si>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</si>
  <si>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</si>
  <si>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</si>
  <si>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</si>
  <si>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</si>
  <si>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</si>
  <si>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</si>
  <si>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</si>
  <si>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</si>
  <si>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</si>
  <si>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</si>
  <si>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</si>
  <si>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</si>
  <si>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</si>
  <si>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</si>
  <si>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</si>
  <si>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</si>
  <si>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</si>
  <si>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</si>
  <si>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</si>
  <si>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</si>
  <si>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</si>
  <si>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</si>
  <si>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</si>
  <si>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</si>
  <si>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</si>
  <si>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</si>
  <si>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</si>
  <si>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</si>
  <si>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</si>
  <si>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</si>
  <si>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</si>
  <si>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</si>
  <si>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</si>
  <si>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</si>
  <si>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</si>
  <si>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</si>
  <si>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</si>
  <si>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</si>
  <si>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</si>
  <si>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</si>
  <si>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</si>
  <si>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</si>
  <si>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</si>
  <si>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</si>
  <si>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</si>
  <si>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</si>
  <si>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</si>
  <si>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</si>
  <si>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</si>
  <si>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</si>
  <si>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</si>
  <si>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</si>
  <si>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</si>
  <si>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</si>
  <si>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</si>
  <si>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</si>
  <si>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</si>
  <si>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</si>
  <si>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</si>
  <si>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</si>
  <si>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</si>
  <si>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</si>
  <si>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</si>
  <si>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</si>
  <si>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</si>
  <si>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</si>
  <si>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</si>
  <si>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</si>
  <si>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</si>
  <si>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</si>
  <si>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</si>
  <si>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</si>
  <si>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</si>
  <si>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</si>
  <si>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</si>
  <si>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</si>
  <si>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</si>
  <si>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</si>
  <si>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</si>
  <si>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</si>
  <si>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</si>
  <si>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</si>
  <si>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</si>
  <si>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</si>
  <si>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</si>
  <si>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</si>
  <si>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</si>
  <si>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</si>
  <si>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</si>
  <si>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</si>
  <si>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</si>
  <si>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</si>
  <si>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</si>
  <si>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</si>
  <si>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</si>
  <si>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</si>
  <si>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</si>
  <si>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</si>
  <si>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</si>
  <si>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</si>
  <si>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</si>
  <si>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</si>
  <si>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</si>
  <si>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</si>
  <si>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</si>
  <si>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</si>
  <si>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</si>
  <si>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</si>
  <si>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</si>
  <si>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</si>
  <si>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</si>
  <si>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</si>
  <si>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</si>
  <si>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</si>
  <si>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</si>
  <si>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</si>
  <si>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</si>
  <si>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</si>
  <si>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</si>
  <si>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</si>
  <si>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</si>
  <si>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</si>
  <si>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</si>
  <si>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</si>
  <si>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</si>
  <si>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</si>
  <si>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</si>
  <si>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</si>
  <si>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</si>
  <si>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</si>
  <si>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</si>
  <si>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</si>
  <si>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</si>
  <si>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</si>
  <si>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</si>
  <si>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</si>
  <si>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</si>
  <si>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</si>
  <si>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</si>
  <si>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</si>
  <si>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</si>
  <si>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</si>
  <si>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</si>
  <si>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</si>
  <si>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</si>
  <si>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</si>
  <si>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</si>
  <si>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</si>
  <si>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</si>
  <si>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</si>
  <si>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</si>
  <si>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</si>
  <si>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</si>
  <si>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</si>
  <si>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</si>
  <si>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</si>
  <si>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</si>
  <si>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</si>
  <si>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</si>
  <si>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</si>
  <si>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</si>
  <si>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</si>
  <si>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</si>
  <si>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</si>
  <si>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</si>
  <si>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</si>
  <si>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</si>
  <si>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</si>
  <si>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</si>
  <si>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</si>
  <si>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</si>
  <si>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</si>
  <si>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</si>
  <si>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</si>
  <si>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</si>
  <si>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</si>
  <si>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</si>
  <si>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</si>
  <si>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</si>
  <si>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</si>
  <si>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</si>
  <si>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</si>
  <si>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</si>
  <si>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</si>
  <si>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</si>
  <si>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</si>
  <si>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</si>
  <si>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</si>
  <si>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</si>
  <si>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</si>
  <si>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</si>
  <si>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</si>
  <si>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</si>
  <si>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</si>
  <si>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</si>
  <si>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</si>
  <si>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</si>
  <si>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</si>
  <si>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</si>
  <si>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</si>
  <si>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</si>
  <si>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</si>
  <si>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</si>
  <si>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</si>
  <si>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</si>
  <si>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</si>
  <si>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</si>
  <si>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</si>
  <si>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</si>
  <si>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</si>
  <si>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</si>
  <si>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</si>
  <si>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</si>
  <si>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</si>
  <si>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</si>
  <si>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</si>
  <si>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</si>
  <si>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</si>
  <si>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</si>
  <si>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</si>
  <si>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</si>
  <si>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</si>
  <si>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</si>
  <si>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</si>
  <si>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</si>
  <si>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</si>
  <si>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</si>
  <si>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</si>
  <si>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</si>
  <si>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</si>
  <si>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</si>
  <si>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</si>
  <si>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</si>
  <si>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</si>
  <si>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</si>
  <si>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</si>
  <si>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</si>
  <si>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</si>
  <si>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</si>
  <si>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</si>
  <si>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</si>
  <si>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</si>
  <si>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</si>
  <si>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</si>
  <si>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</si>
  <si>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</si>
  <si>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</si>
  <si>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</si>
  <si>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</si>
  <si>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</si>
  <si>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</si>
  <si>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</si>
  <si>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</si>
  <si>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</si>
  <si>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</si>
  <si>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</si>
  <si>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</si>
  <si>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</si>
  <si>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</si>
  <si>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</si>
  <si>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</si>
  <si>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</si>
  <si>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</si>
  <si>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</si>
  <si>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</si>
  <si>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</si>
  <si>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</si>
  <si>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</si>
  <si>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</si>
  <si>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</si>
  <si>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</si>
  <si>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</si>
  <si>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</si>
  <si>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</si>
  <si>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</si>
  <si>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</si>
  <si>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</si>
  <si>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</si>
  <si>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</si>
  <si>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</si>
  <si>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</si>
  <si>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</si>
  <si>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</si>
  <si>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</si>
  <si>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</si>
  <si>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</si>
  <si>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</si>
  <si>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</si>
  <si>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</si>
  <si>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</si>
  <si>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</si>
  <si>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</si>
  <si>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</si>
  <si>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</si>
  <si>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</si>
  <si>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</si>
  <si>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</si>
  <si>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</si>
  <si>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</si>
  <si>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</si>
  <si>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</si>
  <si>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</si>
  <si>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</si>
  <si>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</si>
  <si>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</si>
  <si>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</si>
  <si>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</si>
  <si>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</si>
  <si>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</si>
  <si>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</si>
  <si>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</si>
  <si>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</si>
  <si>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</si>
  <si>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</si>
  <si>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</si>
  <si>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</si>
  <si>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</si>
  <si>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</si>
  <si>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</si>
  <si>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</si>
  <si>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</si>
  <si>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</si>
  <si>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</si>
  <si>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</si>
  <si>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</si>
  <si>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</si>
  <si>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</si>
  <si>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</si>
  <si>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</si>
  <si>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</si>
  <si>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</si>
  <si>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</si>
  <si>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</si>
  <si>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</si>
  <si>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</si>
  <si>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</si>
  <si>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</si>
  <si>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</si>
  <si>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</si>
  <si>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</si>
  <si>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</si>
  <si>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</si>
  <si>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</si>
  <si>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</si>
  <si>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</si>
  <si>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</si>
  <si>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</si>
  <si>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</si>
  <si>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</si>
  <si>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</si>
  <si>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</si>
  <si>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</si>
  <si>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</si>
  <si>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</si>
  <si>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</si>
  <si>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</si>
  <si>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</si>
  <si>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</si>
  <si>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</si>
  <si>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</si>
  <si>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</si>
  <si>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</si>
  <si>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</si>
  <si>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</si>
  <si>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</si>
  <si>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</si>
  <si>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</si>
  <si>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</si>
  <si>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</si>
  <si>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</si>
  <si>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</si>
  <si>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</si>
  <si>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</si>
  <si>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</si>
  <si>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</si>
  <si>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</si>
  <si>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</si>
  <si>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</si>
  <si>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</si>
  <si>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</si>
  <si>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</si>
  <si>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</si>
  <si>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</si>
  <si>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</si>
  <si>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</si>
  <si>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</si>
  <si>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</si>
  <si>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</si>
  <si>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</si>
  <si>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</si>
  <si>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</si>
  <si>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</si>
  <si>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</si>
  <si>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</si>
  <si>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</si>
  <si>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</si>
  <si>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</si>
  <si>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</si>
  <si>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</si>
  <si>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</si>
  <si>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</si>
  <si>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</si>
  <si>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</si>
  <si>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</si>
  <si>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</si>
  <si>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</si>
  <si>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</si>
  <si>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</si>
  <si>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</si>
  <si>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</si>
  <si>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</si>
  <si>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</si>
  <si>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</si>
  <si>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</si>
  <si>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</si>
  <si>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</si>
  <si>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</si>
  <si>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</si>
  <si>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</si>
  <si>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</si>
  <si>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</si>
  <si>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</si>
  <si>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</si>
  <si>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</si>
  <si>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</si>
  <si>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</si>
  <si>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</si>
  <si>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</si>
  <si>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</si>
  <si>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</si>
  <si>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</si>
  <si>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</si>
  <si>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</si>
  <si>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</si>
  <si>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</si>
  <si>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</si>
  <si>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</si>
  <si>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</si>
  <si>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</si>
  <si>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</si>
  <si>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</si>
  <si>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</si>
  <si>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</si>
  <si>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</si>
  <si>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</si>
  <si>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</si>
  <si>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</si>
  <si>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</si>
  <si>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</si>
  <si>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</si>
  <si>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</si>
  <si>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</si>
  <si>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</si>
  <si>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</si>
  <si>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</si>
  <si>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</si>
  <si>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</si>
  <si>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</si>
  <si>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</si>
  <si>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</si>
  <si>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</si>
  <si>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</si>
  <si>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</si>
  <si>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</si>
  <si>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</si>
  <si>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</si>
  <si>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</si>
  <si>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</si>
  <si>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</si>
  <si>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</si>
  <si>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</si>
  <si>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</si>
  <si>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</si>
  <si>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</si>
  <si>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</si>
  <si>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</si>
  <si>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</si>
  <si>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</si>
  <si>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</si>
  <si>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</si>
  <si>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</si>
  <si>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</si>
  <si>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</si>
  <si>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</si>
  <si>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</si>
  <si>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</si>
  <si>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</si>
  <si>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</si>
  <si>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</si>
  <si>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</si>
  <si>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</si>
  <si>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</si>
  <si>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</si>
  <si>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</si>
  <si>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</si>
  <si>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</si>
  <si>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</si>
  <si>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</si>
  <si>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</si>
  <si>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</si>
  <si>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</si>
  <si>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</si>
  <si>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</si>
  <si>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</si>
  <si>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</si>
  <si>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</si>
  <si>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</si>
  <si>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</si>
  <si>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</si>
  <si>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</si>
  <si>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</si>
  <si>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</si>
  <si>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</si>
  <si>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</si>
  <si>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</si>
  <si>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</si>
  <si>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</si>
  <si>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</si>
  <si>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</si>
  <si>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</si>
  <si>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</si>
  <si>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</si>
  <si>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</si>
  <si>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</si>
  <si>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</si>
  <si>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</si>
  <si>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</si>
  <si>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</si>
  <si>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</si>
  <si>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</si>
  <si>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</si>
  <si>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</si>
  <si>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</si>
  <si>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</si>
  <si>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</si>
  <si>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</si>
  <si>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</si>
  <si>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</si>
  <si>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</si>
  <si>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</si>
  <si>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</si>
  <si>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</si>
  <si>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</si>
  <si>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</si>
  <si>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</si>
  <si>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</si>
  <si>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</si>
  <si>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</si>
  <si>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</si>
  <si>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</si>
  <si>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</si>
  <si>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</si>
  <si>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</si>
  <si>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</si>
  <si>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</si>
  <si>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</si>
  <si>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</si>
  <si>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</si>
  <si>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</si>
  <si>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</si>
  <si>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</si>
  <si>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</si>
  <si>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</si>
  <si>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</si>
  <si>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</si>
  <si>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</si>
  <si>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</si>
  <si>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</si>
  <si>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</si>
  <si>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</si>
  <si>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</si>
  <si>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</si>
  <si>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</si>
  <si>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</si>
  <si>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</si>
  <si>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</si>
  <si>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</si>
  <si>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</si>
  <si>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</si>
  <si>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</si>
  <si>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</si>
  <si>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</si>
  <si>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</si>
  <si>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</si>
  <si>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</si>
  <si>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</si>
  <si>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</si>
  <si>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</si>
  <si>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</si>
  <si>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</si>
  <si>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</si>
  <si>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</si>
  <si>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</si>
  <si>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</si>
  <si>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</si>
  <si>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</si>
  <si>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</si>
  <si>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</si>
  <si>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</si>
  <si>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</si>
  <si>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</si>
  <si>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</si>
  <si>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</si>
  <si>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</si>
  <si>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</si>
  <si>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</si>
  <si>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</si>
  <si>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</si>
  <si>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</si>
  <si>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</si>
  <si>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</si>
  <si>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</si>
  <si>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</si>
  <si>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</si>
  <si>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</si>
  <si>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</si>
  <si>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</si>
  <si>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</si>
  <si>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</si>
  <si>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</si>
  <si>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</si>
  <si>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</si>
  <si>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</si>
  <si>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</si>
  <si>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</si>
  <si>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</si>
  <si>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</si>
  <si>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</si>
  <si>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</si>
  <si>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</si>
  <si>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</si>
  <si>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</si>
  <si>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</si>
  <si>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</si>
  <si>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</si>
  <si>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</si>
  <si>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</si>
  <si>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</si>
  <si>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</si>
  <si>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</si>
  <si>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</si>
  <si>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</si>
  <si>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</si>
  <si>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</si>
  <si>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</si>
  <si>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</si>
  <si>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</si>
  <si>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</si>
  <si>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</si>
  <si>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</si>
  <si>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</si>
  <si>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</si>
  <si>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</si>
  <si>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</si>
  <si>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</si>
  <si>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</si>
  <si>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</si>
  <si>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</si>
  <si>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</si>
  <si>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</si>
  <si>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</si>
  <si>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</si>
  <si>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</si>
  <si>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</si>
  <si>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</si>
  <si>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</si>
  <si>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</si>
  <si>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</si>
  <si>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</si>
  <si>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</si>
  <si>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</si>
  <si>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</si>
  <si>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</si>
  <si>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</si>
  <si>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</si>
  <si>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</si>
  <si>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</si>
  <si>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</si>
  <si>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</si>
  <si>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</si>
  <si>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</si>
  <si>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</si>
  <si>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</si>
  <si>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</si>
  <si>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</si>
  <si>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</si>
  <si>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</si>
  <si>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</si>
  <si>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</si>
  <si>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</si>
  <si>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</si>
  <si>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</si>
  <si>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</si>
  <si>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</si>
  <si>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</si>
  <si>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</si>
  <si>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</si>
  <si>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</si>
  <si>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</si>
  <si>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</si>
  <si>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</si>
  <si>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</si>
  <si>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</si>
  <si>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</si>
  <si>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</si>
  <si>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</si>
  <si>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</si>
  <si>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</si>
  <si>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</si>
  <si>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</si>
  <si>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</si>
  <si>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</si>
  <si>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</si>
  <si>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</si>
  <si>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</si>
  <si>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</si>
  <si>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</si>
  <si>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</si>
  <si>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</si>
  <si>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</si>
  <si>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</si>
  <si>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</si>
  <si>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</si>
  <si>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</si>
  <si>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</si>
  <si>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</si>
  <si>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</si>
  <si>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</si>
  <si>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</si>
  <si>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</si>
  <si>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</si>
  <si>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</si>
  <si>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</si>
  <si>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</si>
  <si>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</si>
  <si>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</si>
  <si>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</si>
  <si>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</si>
  <si>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</si>
  <si>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</si>
  <si>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</si>
  <si>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</si>
  <si>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</si>
  <si>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</si>
  <si>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</si>
  <si>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</si>
  <si>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</si>
  <si>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</si>
  <si>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</si>
  <si>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</si>
  <si>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</si>
  <si>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</si>
  <si>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</si>
  <si>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</si>
  <si>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</si>
  <si>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</si>
  <si>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</si>
  <si>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</si>
  <si>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</si>
  <si>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</si>
  <si>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</si>
  <si>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</si>
  <si>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</si>
  <si>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</si>
  <si>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</si>
  <si>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</si>
  <si>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</si>
  <si>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</si>
  <si>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</si>
  <si>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</si>
  <si>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</si>
  <si>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</si>
  <si>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</si>
  <si>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</si>
  <si>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</si>
  <si>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</si>
  <si>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</si>
  <si>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</si>
  <si>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</si>
  <si>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</si>
  <si>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</si>
  <si>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</si>
  <si>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</si>
  <si>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</si>
  <si>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</si>
  <si>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</si>
  <si>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</si>
  <si>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</si>
  <si>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</si>
  <si>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</si>
  <si>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</si>
  <si>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</si>
  <si>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</si>
  <si>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</si>
  <si>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</si>
  <si>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</si>
  <si>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</si>
  <si>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</si>
  <si>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</si>
  <si>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</si>
  <si>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</si>
  <si>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</si>
  <si>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</si>
  <si>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</si>
  <si>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</si>
  <si>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</si>
  <si>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</si>
  <si>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</si>
  <si>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</si>
  <si>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</si>
  <si>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</si>
  <si>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</si>
  <si>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</si>
  <si>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</si>
  <si>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</si>
  <si>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</si>
  <si>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</si>
  <si>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</si>
  <si>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</si>
  <si>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</si>
  <si>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</si>
  <si>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</si>
  <si>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</si>
  <si>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</si>
  <si>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</si>
  <si>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</si>
  <si>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</si>
  <si>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</si>
  <si>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</si>
  <si>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</si>
  <si>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</si>
  <si>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</si>
  <si>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</si>
  <si>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</si>
  <si>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</si>
  <si>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</si>
  <si>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</si>
  <si>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</si>
  <si>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</si>
  <si>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</si>
  <si>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</si>
  <si>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</si>
  <si>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</si>
  <si>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</si>
  <si>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</si>
  <si>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</si>
  <si>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</si>
  <si>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</si>
  <si>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</si>
  <si>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</si>
  <si>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</si>
  <si>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</si>
  <si>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</si>
  <si>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</si>
  <si>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</si>
  <si>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</si>
  <si>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</si>
  <si>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</si>
  <si>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</si>
  <si>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</si>
  <si>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</si>
  <si>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</si>
  <si>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</si>
  <si>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</si>
  <si>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</si>
  <si>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</si>
  <si>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</si>
  <si>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</si>
  <si>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</si>
  <si>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</si>
  <si>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</si>
  <si>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</si>
  <si>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</si>
  <si>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</si>
  <si>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</si>
  <si>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</si>
  <si>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</si>
  <si>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</si>
  <si>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</si>
  <si>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</si>
  <si>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</si>
  <si>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</si>
  <si>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</si>
  <si>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</si>
  <si>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</si>
  <si>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</si>
  <si>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</si>
  <si>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</si>
  <si>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</si>
  <si>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</si>
  <si>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</si>
  <si>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</si>
  <si>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</si>
  <si>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</si>
  <si>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</si>
  <si>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</si>
  <si>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</si>
  <si>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</si>
  <si>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</si>
  <si>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</si>
  <si>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</si>
  <si>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</si>
  <si>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</si>
  <si>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</si>
  <si>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</si>
  <si>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</si>
  <si>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</si>
  <si>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</si>
  <si>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</si>
  <si>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</si>
  <si>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</si>
  <si>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</si>
  <si>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</si>
  <si>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</si>
  <si>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</si>
  <si>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</si>
  <si>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</si>
  <si>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</si>
  <si>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</si>
  <si>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</si>
  <si>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</si>
  <si>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</si>
  <si>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</si>
  <si>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</si>
  <si>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</si>
  <si>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</si>
  <si>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</si>
  <si>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</si>
  <si>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</si>
  <si>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</si>
  <si>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</si>
  <si>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</si>
  <si>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</si>
  <si>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</si>
  <si>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</si>
  <si>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</si>
  <si>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</si>
  <si>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</si>
  <si>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</si>
  <si>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</si>
  <si>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</si>
  <si>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</si>
  <si>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</si>
  <si>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</si>
  <si>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</si>
  <si>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</si>
  <si>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</si>
  <si>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</si>
  <si>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</si>
  <si>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</si>
  <si>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</si>
  <si>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</si>
  <si>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</si>
  <si>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</si>
  <si>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</si>
  <si>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</si>
  <si>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</si>
  <si>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</si>
  <si>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</si>
  <si>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</si>
  <si>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</si>
  <si>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</si>
  <si>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</si>
  <si>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</si>
  <si>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</si>
  <si>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</si>
  <si>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</si>
  <si>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</si>
  <si>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</si>
  <si>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</si>
  <si>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</si>
  <si>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</si>
  <si>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</si>
  <si>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</si>
  <si>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</si>
  <si>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</si>
  <si>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</si>
  <si>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</si>
  <si>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</si>
  <si>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</si>
  <si>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</si>
  <si>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</si>
  <si>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</si>
  <si>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</si>
  <si>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</si>
  <si>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</si>
  <si>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</si>
  <si>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</si>
  <si>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</si>
  <si>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</si>
  <si>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</si>
  <si>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</si>
  <si>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</si>
  <si>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</si>
  <si>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</si>
  <si>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</si>
  <si>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</si>
  <si>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</si>
  <si>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</si>
  <si>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</si>
  <si>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</si>
  <si>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</si>
  <si>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</si>
  <si>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</si>
  <si>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</si>
  <si>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</si>
  <si>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</si>
  <si>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</si>
  <si>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</si>
  <si>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</si>
  <si>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</si>
  <si>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</si>
  <si>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</si>
  <si>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</si>
  <si>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</si>
  <si>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</si>
  <si>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</si>
  <si>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</si>
  <si>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</si>
  <si>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</si>
  <si>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</si>
  <si>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</si>
  <si>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</si>
  <si>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</si>
  <si>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</si>
  <si>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</si>
  <si>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</si>
  <si>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</si>
  <si>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</si>
  <si>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</si>
  <si>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</si>
  <si>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</si>
  <si>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</si>
  <si>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</si>
  <si>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</si>
  <si>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</si>
  <si>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</si>
  <si>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</si>
  <si>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</si>
  <si>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</si>
  <si>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</si>
  <si>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</si>
  <si>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</si>
  <si>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</si>
  <si>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</si>
  <si>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</si>
  <si>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</si>
  <si>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</si>
  <si>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</si>
  <si>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</si>
  <si>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</si>
  <si>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</si>
  <si>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</si>
  <si>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</si>
  <si>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</si>
  <si>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</si>
  <si>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</si>
  <si>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</si>
  <si>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</si>
  <si>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</si>
  <si>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</si>
  <si>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</si>
  <si>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</si>
  <si>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</si>
  <si>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</si>
  <si>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</si>
  <si>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</si>
  <si>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</si>
  <si>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</si>
  <si>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</si>
  <si>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</si>
  <si>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</si>
  <si>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</si>
  <si>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</si>
  <si>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</si>
  <si>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</si>
  <si>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</si>
  <si>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</si>
  <si>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</si>
  <si>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</si>
  <si>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</si>
  <si>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</si>
  <si>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</si>
  <si>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</si>
  <si>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</si>
  <si>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</si>
  <si>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</si>
  <si>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</si>
  <si>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</si>
  <si>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</si>
  <si>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</si>
  <si>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</si>
  <si>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</si>
  <si>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</si>
  <si>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</si>
  <si>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</si>
  <si>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</si>
  <si>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</si>
  <si>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</si>
  <si>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</si>
  <si>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</si>
  <si>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</si>
  <si>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</si>
  <si>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</si>
  <si>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</si>
  <si>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</si>
  <si>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</si>
  <si>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</si>
  <si>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</si>
  <si>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</si>
  <si>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</si>
  <si>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</si>
  <si>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</si>
  <si>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</si>
  <si>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</si>
  <si>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</si>
  <si>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</si>
  <si>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</si>
  <si>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</si>
  <si>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</si>
  <si>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</si>
  <si>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</si>
  <si>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</si>
  <si>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</si>
  <si>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</si>
  <si>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</si>
  <si>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</si>
  <si>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</si>
  <si>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</si>
  <si>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</si>
  <si>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</si>
  <si>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</si>
  <si>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</si>
  <si>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</si>
  <si>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</si>
  <si>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</si>
  <si>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</si>
  <si>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</si>
  <si>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</si>
  <si>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</si>
  <si>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</si>
  <si>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</si>
  <si>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</si>
  <si>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</si>
  <si>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</si>
  <si>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</si>
  <si>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</si>
  <si>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</si>
  <si>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</si>
  <si>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</si>
  <si>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</si>
  <si>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</si>
  <si>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</si>
  <si>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</si>
  <si>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</si>
  <si>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</si>
  <si>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</si>
  <si>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</si>
  <si>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</si>
  <si>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</si>
  <si>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</si>
  <si>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</si>
  <si>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</si>
  <si>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</si>
  <si>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</si>
  <si>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</si>
  <si>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</si>
  <si>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</si>
  <si>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</si>
  <si>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</si>
  <si>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</si>
  <si>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</si>
  <si>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</si>
  <si>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</si>
  <si>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</si>
  <si>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</si>
  <si>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</si>
  <si>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</si>
  <si>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</si>
  <si>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</si>
  <si>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</si>
  <si>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</si>
  <si>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</si>
  <si>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</si>
  <si>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</si>
  <si>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</si>
  <si>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</si>
  <si>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</si>
  <si>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</si>
  <si>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</si>
  <si>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</si>
  <si>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</si>
  <si>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</si>
  <si>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</si>
  <si>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</si>
  <si>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</si>
  <si>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</si>
  <si>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</si>
  <si>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</si>
  <si>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</si>
  <si>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</si>
  <si>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</si>
  <si>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</si>
  <si>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</si>
  <si>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</si>
  <si>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</si>
  <si>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</si>
  <si>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</si>
  <si>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</si>
  <si>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</si>
  <si>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</si>
  <si>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</si>
  <si>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</si>
  <si>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</si>
  <si>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</si>
  <si>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</si>
  <si>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</si>
  <si>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</si>
  <si>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</si>
  <si>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</si>
  <si>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</si>
  <si>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</si>
  <si>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</si>
  <si>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</si>
  <si>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</si>
  <si>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</si>
  <si>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</si>
  <si>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</si>
  <si>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</si>
  <si>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</si>
  <si>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</si>
  <si>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</si>
  <si>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</si>
  <si>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</si>
  <si>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</si>
  <si>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</si>
  <si>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</si>
  <si>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</si>
  <si>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</si>
  <si>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</si>
  <si>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</si>
  <si>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</si>
  <si>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</si>
  <si>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</si>
  <si>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</si>
  <si>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</si>
  <si>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</si>
  <si>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</si>
  <si>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</si>
  <si>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</si>
  <si>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</si>
  <si>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</si>
  <si>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</si>
  <si>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</si>
  <si>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</si>
  <si>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</si>
  <si>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</si>
  <si>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</si>
  <si>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</si>
  <si>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</si>
  <si>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</si>
  <si>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</si>
  <si>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</si>
  <si>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</si>
  <si>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</si>
  <si>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</si>
  <si>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</si>
  <si>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</si>
  <si>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</si>
  <si>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</si>
  <si>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</si>
  <si>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</si>
  <si>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</si>
  <si>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</si>
  <si>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</si>
  <si>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</si>
  <si>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</si>
  <si>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</si>
  <si>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</si>
  <si>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</si>
  <si>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</si>
  <si>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</si>
  <si>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</si>
  <si>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</si>
  <si>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</si>
  <si>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</si>
  <si>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</si>
  <si>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</si>
  <si>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</si>
  <si>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</si>
  <si>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</si>
  <si>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</si>
  <si>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</si>
  <si>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</si>
  <si>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</si>
  <si>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</si>
  <si>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</si>
  <si>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</si>
  <si>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</si>
  <si>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</si>
  <si>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</si>
  <si>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</si>
  <si>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</si>
  <si>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</si>
  <si>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</si>
  <si>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</si>
  <si>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</si>
  <si>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</si>
  <si>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</si>
  <si>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</si>
  <si>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</si>
  <si>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</si>
  <si>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</si>
  <si>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</si>
  <si>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</si>
  <si>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</si>
  <si>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</si>
  <si>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</si>
  <si>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</si>
  <si>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</si>
  <si>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</si>
  <si>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</si>
  <si>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</si>
  <si>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</si>
  <si>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</si>
  <si>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</si>
  <si>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</si>
  <si>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</si>
  <si>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</si>
  <si>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</si>
  <si>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</si>
  <si>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</si>
  <si>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</si>
  <si>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</si>
  <si>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</si>
  <si>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</si>
  <si>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</si>
  <si>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</si>
  <si>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</si>
  <si>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</si>
  <si>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</si>
  <si>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</si>
  <si>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</si>
  <si>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</si>
  <si>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</si>
  <si>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</si>
  <si>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</si>
  <si>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</si>
  <si>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</si>
  <si>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</si>
  <si>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</si>
  <si>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</si>
  <si>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</si>
  <si>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</si>
  <si>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</si>
  <si>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</si>
  <si>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</si>
  <si>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</si>
  <si>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</si>
  <si>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</si>
  <si>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</si>
  <si>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</si>
  <si>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</si>
  <si>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</si>
  <si>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</si>
  <si>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</si>
  <si>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</si>
  <si>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</si>
  <si>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</si>
  <si>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</si>
  <si>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</si>
  <si>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</si>
  <si>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</si>
  <si>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</si>
  <si>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</si>
  <si>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</si>
  <si>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</si>
  <si>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</si>
  <si>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</si>
  <si>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</si>
  <si>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</si>
  <si>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</si>
  <si>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</si>
  <si>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</si>
  <si>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</si>
  <si>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</si>
  <si>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</si>
  <si>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</si>
  <si>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</si>
  <si>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</si>
  <si>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</si>
  <si>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</si>
  <si>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</si>
  <si>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</si>
  <si>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</si>
  <si>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</si>
  <si>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</si>
  <si>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</si>
  <si>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</si>
  <si>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</si>
  <si>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</si>
  <si>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</si>
  <si>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</si>
  <si>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</si>
  <si>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</si>
  <si>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</si>
  <si>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</si>
  <si>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</si>
  <si>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</si>
  <si>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</si>
  <si>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</si>
  <si>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</si>
  <si>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</si>
  <si>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</si>
  <si>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</si>
  <si>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</si>
  <si>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</si>
  <si>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</si>
  <si>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</si>
  <si>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</si>
  <si>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</si>
  <si>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</si>
  <si>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</si>
  <si>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</si>
  <si>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</si>
  <si>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</si>
  <si>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</si>
  <si>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</si>
  <si>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</si>
  <si>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</si>
  <si>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</si>
  <si>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</si>
  <si>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</si>
  <si>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</si>
  <si>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</si>
  <si>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</si>
  <si>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</si>
  <si>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</si>
  <si>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</si>
  <si>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</si>
  <si>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</si>
  <si>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</si>
  <si>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</si>
  <si>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</si>
  <si>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</si>
  <si>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</si>
  <si>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</si>
  <si>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</si>
  <si>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</si>
  <si>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</si>
  <si>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</si>
  <si>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</si>
  <si>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</si>
  <si>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</si>
  <si>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</si>
  <si>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</si>
  <si>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</si>
  <si>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</si>
  <si>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</si>
  <si>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</si>
  <si>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</si>
  <si>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</si>
  <si>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</si>
  <si>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</si>
  <si>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</si>
  <si>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</si>
  <si>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</si>
  <si>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</si>
  <si>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</si>
  <si>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</si>
  <si>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</si>
  <si>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</si>
  <si>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</si>
  <si>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</si>
  <si>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</si>
  <si>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</si>
  <si>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</si>
  <si>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</si>
  <si>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</si>
  <si>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</si>
  <si>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</si>
  <si>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</si>
  <si>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</si>
  <si>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</si>
  <si>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</si>
  <si>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</si>
  <si>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</si>
  <si>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</si>
  <si>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</si>
  <si>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</si>
  <si>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</si>
  <si>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</si>
  <si>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</si>
  <si>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</si>
  <si>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</si>
  <si>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</si>
  <si>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</si>
  <si>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</si>
  <si>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</si>
  <si>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</si>
  <si>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</si>
  <si>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</si>
  <si>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</si>
  <si>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</si>
  <si>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</si>
  <si>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</si>
  <si>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</si>
  <si>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</si>
  <si>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</si>
  <si>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</si>
  <si>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</si>
  <si>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</si>
  <si>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</si>
  <si>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</si>
  <si>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</si>
  <si>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</si>
  <si>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</si>
  <si>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</si>
  <si>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</si>
  <si>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</si>
  <si>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</si>
  <si>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</si>
  <si>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</si>
  <si>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</si>
  <si>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</si>
  <si>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</si>
  <si>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</si>
  <si>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</si>
  <si>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</si>
  <si>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</si>
  <si>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</si>
  <si>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</si>
  <si>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</si>
  <si>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</si>
  <si>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</si>
  <si>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</si>
  <si>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</si>
  <si>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</si>
  <si>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</si>
  <si>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</si>
  <si>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</si>
  <si>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</si>
  <si>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</si>
  <si>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</si>
  <si>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</si>
  <si>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</si>
  <si>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</si>
  <si>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</si>
  <si>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</si>
  <si>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</si>
  <si>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</si>
  <si>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</si>
  <si>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</si>
  <si>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</si>
  <si>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</si>
  <si>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</si>
  <si>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</si>
  <si>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</si>
  <si>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</si>
  <si>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</si>
  <si>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</si>
  <si>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</si>
  <si>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</si>
  <si>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</si>
  <si>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</si>
  <si>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</si>
  <si>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</si>
  <si>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</si>
  <si>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</si>
  <si>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</si>
  <si>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</si>
  <si>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</si>
  <si>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</si>
  <si>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</si>
  <si>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</si>
  <si>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</si>
  <si>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</si>
  <si>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</si>
  <si>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</si>
  <si>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</si>
  <si>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</si>
  <si>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</si>
  <si>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</si>
  <si>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</si>
  <si>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</si>
  <si>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</si>
  <si>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</si>
  <si>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</si>
  <si>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</si>
  <si>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</si>
  <si>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</si>
  <si>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</si>
  <si>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</si>
  <si>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</si>
  <si>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</si>
  <si>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</si>
  <si>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</si>
  <si>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</si>
  <si>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</si>
  <si>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</si>
  <si>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</si>
  <si>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</si>
  <si>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</si>
  <si>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</si>
  <si>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</si>
  <si>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</si>
  <si>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</si>
  <si>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</si>
  <si>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</si>
  <si>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</si>
  <si>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</si>
  <si>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</si>
  <si>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</si>
  <si>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</si>
  <si>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</si>
  <si>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</si>
  <si>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</si>
  <si>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</si>
  <si>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</si>
  <si>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</si>
  <si>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</si>
  <si>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</si>
  <si>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</si>
  <si>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</si>
  <si>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</si>
  <si>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</si>
  <si>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</si>
  <si>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</si>
  <si>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</si>
  <si>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</si>
  <si>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</si>
  <si>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</si>
  <si>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</si>
  <si>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</si>
  <si>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</si>
  <si>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</si>
  <si>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</si>
  <si>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</si>
  <si>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</si>
  <si>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</si>
  <si>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</si>
  <si>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</si>
  <si>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</si>
  <si>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</si>
  <si>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</si>
  <si>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</si>
  <si>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</si>
  <si>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</si>
  <si>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</si>
  <si>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</si>
  <si>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</si>
  <si>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</si>
  <si>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</si>
  <si>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</si>
  <si>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</si>
  <si>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</si>
  <si>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</si>
  <si>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</si>
  <si>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</si>
  <si>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</si>
  <si>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</si>
  <si>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</si>
  <si>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</si>
  <si>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</si>
  <si>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</si>
  <si>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</si>
  <si>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</si>
  <si>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</si>
  <si>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</si>
  <si>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</si>
  <si>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</si>
  <si>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</si>
  <si>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</si>
  <si>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</si>
  <si>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</si>
  <si>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</si>
  <si>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</si>
  <si>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</si>
  <si>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</si>
  <si>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</si>
  <si>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</si>
  <si>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</si>
  <si>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</si>
  <si>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</si>
  <si>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</si>
  <si>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</si>
  <si>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</si>
  <si>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</si>
  <si>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</si>
  <si>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</si>
  <si>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</si>
  <si>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</si>
  <si>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</si>
  <si>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</si>
  <si>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</si>
  <si>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</si>
  <si>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</si>
  <si>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</si>
  <si>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</si>
  <si>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</si>
  <si>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</si>
  <si>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</si>
  <si>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</si>
  <si>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</si>
  <si>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</si>
  <si>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</si>
  <si>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</si>
  <si>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</si>
  <si>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</si>
  <si>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</si>
  <si>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</si>
  <si>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</si>
  <si>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</si>
  <si>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</si>
  <si>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</si>
  <si>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</si>
  <si>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</si>
  <si>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</si>
  <si>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</si>
  <si>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</si>
  <si>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</si>
  <si>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</si>
  <si>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</si>
  <si>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</si>
  <si>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</si>
  <si>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</si>
  <si>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</si>
  <si>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</si>
  <si>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</si>
  <si>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</si>
  <si>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</si>
  <si>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</si>
  <si>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</si>
  <si>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</si>
  <si>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</si>
  <si>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</si>
  <si>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</si>
  <si>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</si>
  <si>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</si>
  <si>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</si>
  <si>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</si>
  <si>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</si>
  <si>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</si>
  <si>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</si>
  <si>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</si>
  <si>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</si>
  <si>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</si>
  <si>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</si>
  <si>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</si>
  <si>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</si>
  <si>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</si>
  <si>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</si>
  <si>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</si>
  <si>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</si>
  <si>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</si>
  <si>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</si>
  <si>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</si>
  <si>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</si>
  <si>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</si>
  <si>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</si>
  <si>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</si>
  <si>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</si>
  <si>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</si>
  <si>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</si>
  <si>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</si>
  <si>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</si>
  <si>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</si>
  <si>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</si>
  <si>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</si>
  <si>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</si>
  <si>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</si>
  <si>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</si>
  <si>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</si>
  <si>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</si>
  <si>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</si>
  <si>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</si>
  <si>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</si>
  <si>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</si>
  <si>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</si>
  <si>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</si>
  <si>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</si>
  <si>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</si>
  <si>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</si>
  <si>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</si>
  <si>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</si>
  <si>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</si>
  <si>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</si>
  <si>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</si>
  <si>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</si>
  <si>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</si>
  <si>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</si>
  <si>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</si>
  <si>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</si>
  <si>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</si>
  <si>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</si>
  <si>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</si>
  <si>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</si>
  <si>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</si>
  <si>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</si>
  <si>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</si>
  <si>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</si>
  <si>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</si>
  <si>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</si>
  <si>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</si>
  <si>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</si>
  <si>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</si>
  <si>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</si>
  <si>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</si>
  <si>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</si>
  <si>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</si>
  <si>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</si>
  <si>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</si>
  <si>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</si>
  <si>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</si>
  <si>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</si>
  <si>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</si>
  <si>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</si>
  <si>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</si>
  <si>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</si>
  <si>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</si>
  <si>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</si>
  <si>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</si>
  <si>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</si>
  <si>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</si>
  <si>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</si>
  <si>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</si>
  <si>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</si>
  <si>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</si>
  <si>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</si>
  <si>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</si>
  <si>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</si>
  <si>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</si>
  <si>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</si>
  <si>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</si>
  <si>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</si>
  <si>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</si>
  <si>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</si>
  <si>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</si>
  <si>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</si>
  <si>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</si>
  <si>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</si>
  <si>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</si>
  <si>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</si>
  <si>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</si>
  <si>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</si>
  <si>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</si>
  <si>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</si>
  <si>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</si>
  <si>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</si>
  <si>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</si>
  <si>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</si>
  <si>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</si>
  <si>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</si>
  <si>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</si>
  <si>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</si>
  <si>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</si>
  <si>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</si>
  <si>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</si>
  <si>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</si>
  <si>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</si>
  <si>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</si>
  <si>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</si>
  <si>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</si>
  <si>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</si>
  <si>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</si>
  <si>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</si>
  <si>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</si>
  <si>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</si>
  <si>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</si>
  <si>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</si>
  <si>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</si>
  <si>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</si>
  <si>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</si>
  <si>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</si>
  <si>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</si>
  <si>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</si>
  <si>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</si>
  <si>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</si>
  <si>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</si>
  <si>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</si>
  <si>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</si>
  <si>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</si>
  <si>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</si>
  <si>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</si>
  <si>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</si>
  <si>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</si>
  <si>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</si>
  <si>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</si>
  <si>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</si>
  <si>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</si>
  <si>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</si>
  <si>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</si>
  <si>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</si>
  <si>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</si>
  <si>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</si>
  <si>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</si>
  <si>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</si>
  <si>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</si>
  <si>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</si>
  <si>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</si>
  <si>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</si>
  <si>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</si>
  <si>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</si>
  <si>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</si>
  <si>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</si>
  <si>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</si>
  <si>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</si>
  <si>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</si>
  <si>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</si>
  <si>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</si>
  <si>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</si>
  <si>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</si>
  <si>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</si>
  <si>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</si>
  <si>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</si>
  <si>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</si>
  <si>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</si>
  <si>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</si>
  <si>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</si>
  <si>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</si>
  <si>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</si>
  <si>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</si>
  <si>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</si>
  <si>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</si>
  <si>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</si>
  <si>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</si>
  <si>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</si>
  <si>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</si>
  <si>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</si>
  <si>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</si>
  <si>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</si>
  <si>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</si>
  <si>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</si>
  <si>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</si>
  <si>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</si>
  <si>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</si>
  <si>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</si>
  <si>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</si>
  <si>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</si>
  <si>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</si>
  <si>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</si>
  <si>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</si>
  <si>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</si>
  <si>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</si>
  <si>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</si>
  <si>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</si>
  <si>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</si>
  <si>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</si>
  <si>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</si>
  <si>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</si>
  <si>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</si>
  <si>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</si>
  <si>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</si>
  <si>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</si>
  <si>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</si>
  <si>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</si>
  <si>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</si>
  <si>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</si>
  <si>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</si>
  <si>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</si>
  <si>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</si>
  <si>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</si>
  <si>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</si>
  <si>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</si>
  <si>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</si>
  <si>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</si>
  <si>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</si>
  <si>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</si>
  <si>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</si>
  <si>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</si>
  <si>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</si>
  <si>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</si>
  <si>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</si>
  <si>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</si>
  <si>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</si>
  <si>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</si>
  <si>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</si>
  <si>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</si>
  <si>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</si>
  <si>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</si>
  <si>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</si>
  <si>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</si>
  <si>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</si>
  <si>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</si>
  <si>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</si>
  <si>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</si>
  <si>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</si>
  <si>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</si>
  <si>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</si>
  <si>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</si>
  <si>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</si>
  <si>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</si>
  <si>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</si>
  <si>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</si>
  <si>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</si>
  <si>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</si>
  <si>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</si>
  <si>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</si>
  <si>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</si>
  <si>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</si>
  <si>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</si>
  <si>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</si>
  <si>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</si>
  <si>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</si>
  <si>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</si>
  <si>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</si>
  <si>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</si>
  <si>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</si>
  <si>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</si>
  <si>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</si>
  <si>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</si>
  <si>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</si>
  <si>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</si>
  <si>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</si>
  <si>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</si>
  <si>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</si>
  <si>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</si>
  <si>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</si>
  <si>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</si>
  <si>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</si>
  <si>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</si>
  <si>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</si>
  <si>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</si>
  <si>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</si>
  <si>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</si>
  <si>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</si>
  <si>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</si>
  <si>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</si>
  <si>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</si>
  <si>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</si>
  <si>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</si>
  <si>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</si>
  <si>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</si>
  <si>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</si>
  <si>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</si>
  <si>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</si>
  <si>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</si>
  <si>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</si>
  <si>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</si>
  <si>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</si>
  <si>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</si>
  <si>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</si>
  <si>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</si>
  <si>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</si>
  <si>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</si>
  <si>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</si>
  <si>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</si>
  <si>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</si>
  <si>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</si>
  <si>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</si>
  <si>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</si>
  <si>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</si>
  <si>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</si>
  <si>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</si>
  <si>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</si>
  <si>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</si>
  <si>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</si>
  <si>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</si>
  <si>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</si>
  <si>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</si>
  <si>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</si>
  <si>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</si>
  <si>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</si>
  <si>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</si>
  <si>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</si>
  <si>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</si>
  <si>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</si>
  <si>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</si>
  <si>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</si>
  <si>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</si>
  <si>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</si>
  <si>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</si>
  <si>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</si>
  <si>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</si>
  <si>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</si>
  <si>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</si>
  <si>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</si>
  <si>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</si>
  <si>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</si>
  <si>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</si>
  <si>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</si>
  <si>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</si>
  <si>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</si>
  <si>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</si>
  <si>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</si>
  <si>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</si>
  <si>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</si>
  <si>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</si>
  <si>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</si>
  <si>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</si>
  <si>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</si>
  <si>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</si>
  <si>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</si>
  <si>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</si>
  <si>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</si>
  <si>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</si>
  <si>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</si>
  <si>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</si>
  <si>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</si>
  <si>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</si>
  <si>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</si>
  <si>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</si>
  <si>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</si>
  <si>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</si>
  <si>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</si>
  <si>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</si>
  <si>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</si>
  <si>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</si>
  <si>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</si>
  <si>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</si>
  <si>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</si>
  <si>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</si>
  <si>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</si>
  <si>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</si>
  <si>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</si>
  <si>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</si>
  <si>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</si>
  <si>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</si>
  <si>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</si>
  <si>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</si>
  <si>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</si>
  <si>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</si>
  <si>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</si>
  <si>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</si>
  <si>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</si>
  <si>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</si>
  <si>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</si>
  <si>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</si>
  <si>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</si>
  <si>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</si>
  <si>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</si>
  <si>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</si>
  <si>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</si>
  <si>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</si>
  <si>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</si>
  <si>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</si>
  <si>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</si>
  <si>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</si>
  <si>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</si>
  <si>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</si>
  <si>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</si>
  <si>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</si>
  <si>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</si>
  <si>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</si>
  <si>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</si>
  <si>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</si>
  <si>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</si>
  <si>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</si>
  <si>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</si>
  <si>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</si>
  <si>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</si>
  <si>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</si>
  <si>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</si>
  <si>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</si>
  <si>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</si>
  <si>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</si>
  <si>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</si>
  <si>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</si>
  <si>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</si>
  <si>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</si>
  <si>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</si>
  <si>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</si>
  <si>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</si>
  <si>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</si>
  <si>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</si>
  <si>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</si>
  <si>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</si>
  <si>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</si>
  <si>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</si>
  <si>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</si>
  <si>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</si>
  <si>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</si>
  <si>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</si>
  <si>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</si>
  <si>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</si>
  <si>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</si>
  <si>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</si>
  <si>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</si>
  <si>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</si>
  <si>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</si>
  <si>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</si>
  <si>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</si>
  <si>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</si>
  <si>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</si>
  <si>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</si>
  <si>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</si>
  <si>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</si>
  <si>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</si>
  <si>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</si>
  <si>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</si>
  <si>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</si>
  <si>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</si>
  <si>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</si>
  <si>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</si>
  <si>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</si>
  <si>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</si>
  <si>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</si>
  <si>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</si>
  <si>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</si>
  <si>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</si>
  <si>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</si>
  <si>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</si>
  <si>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</si>
  <si>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</si>
  <si>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</si>
  <si>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</si>
  <si>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</si>
  <si>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</si>
  <si>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</si>
  <si>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</si>
  <si>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</si>
  <si>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</si>
  <si>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</si>
  <si>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</si>
  <si>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</si>
  <si>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</si>
  <si>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</si>
  <si>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</si>
  <si>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</si>
  <si>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</si>
  <si>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</si>
  <si>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</si>
  <si>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</si>
  <si>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</si>
  <si>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</si>
  <si>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</si>
  <si>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</si>
  <si>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</si>
  <si>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</si>
  <si>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</si>
  <si>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</si>
  <si>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</si>
  <si>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</si>
  <si>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</si>
  <si>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</si>
  <si>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</si>
  <si>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</si>
  <si>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</si>
  <si>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</si>
  <si>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</si>
  <si>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</si>
  <si>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</si>
  <si>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</si>
  <si>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</si>
  <si>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</si>
  <si>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</si>
  <si>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</si>
  <si>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</si>
  <si>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</si>
  <si>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</si>
  <si>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</si>
  <si>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</si>
  <si>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</si>
  <si>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</si>
  <si>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</si>
  <si>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</si>
  <si>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</si>
  <si>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</si>
  <si>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</si>
  <si>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</si>
  <si>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</si>
  <si>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</si>
  <si>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</si>
  <si>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</si>
  <si>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</si>
  <si>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</si>
  <si>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</si>
  <si>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</si>
  <si>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</si>
  <si>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</si>
  <si>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</si>
  <si>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</si>
  <si>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</si>
  <si>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</si>
  <si>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</si>
  <si>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</si>
  <si>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</si>
  <si>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</si>
  <si>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</si>
  <si>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</si>
  <si>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</si>
  <si>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</si>
  <si>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</si>
  <si>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</si>
  <si>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</si>
  <si>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</si>
  <si>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</si>
  <si>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</si>
  <si>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</si>
  <si>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</si>
  <si>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</si>
  <si>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</si>
  <si>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</si>
  <si>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</si>
  <si>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</si>
  <si>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</si>
  <si>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</si>
  <si>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</si>
  <si>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</si>
  <si>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</si>
  <si>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</si>
  <si>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</si>
  <si>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</si>
  <si>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</si>
  <si>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</si>
  <si>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</si>
  <si>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</si>
  <si>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</si>
  <si>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</si>
  <si>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</si>
  <si>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</si>
  <si>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</si>
  <si>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</si>
  <si>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</si>
  <si>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</si>
  <si>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</si>
  <si>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</si>
  <si>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</si>
  <si>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</si>
  <si>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</si>
  <si>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</si>
  <si>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</si>
  <si>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</si>
  <si>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</si>
  <si>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</si>
  <si>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</si>
  <si>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</si>
  <si>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</si>
  <si>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</si>
  <si>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</si>
  <si>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</si>
  <si>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</si>
  <si>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</si>
  <si>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</si>
  <si>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</si>
  <si>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</si>
  <si>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</si>
  <si>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</si>
  <si>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</si>
  <si>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</si>
  <si>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</si>
  <si>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</si>
  <si>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</si>
  <si>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</si>
  <si>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</si>
  <si>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</si>
  <si>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</si>
  <si>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</si>
  <si>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</si>
  <si>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</si>
  <si>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</si>
  <si>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</si>
  <si>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</si>
  <si>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</si>
  <si>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</si>
  <si>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</si>
  <si>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</si>
  <si>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</si>
  <si>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</si>
  <si>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</si>
  <si>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</si>
  <si>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</si>
  <si>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</si>
  <si>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</si>
  <si>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</si>
  <si>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</si>
  <si>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</si>
  <si>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</si>
  <si>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</si>
  <si>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</si>
  <si>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</si>
  <si>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</si>
  <si>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</si>
  <si>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</si>
  <si>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</si>
  <si>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</si>
  <si>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</si>
  <si>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</si>
  <si>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</si>
  <si>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</si>
  <si>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</si>
  <si>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</si>
  <si>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</si>
  <si>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</si>
  <si>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</si>
  <si>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</si>
  <si>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</si>
  <si>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</si>
  <si>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</si>
  <si>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</si>
  <si>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</si>
  <si>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</si>
  <si>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</si>
  <si>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</si>
  <si>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</si>
  <si>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</si>
  <si>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</si>
  <si>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</si>
  <si>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</si>
  <si>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</si>
  <si>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</si>
  <si>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</si>
  <si>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</si>
  <si>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</si>
  <si>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</si>
  <si>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</si>
  <si>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</si>
  <si>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</si>
  <si>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</si>
  <si>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</si>
  <si>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</si>
  <si>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</si>
  <si>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</si>
  <si>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</si>
  <si>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</si>
  <si>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</si>
  <si>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</si>
  <si>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</si>
  <si>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</si>
  <si>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</si>
  <si>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</si>
  <si>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</si>
  <si>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</si>
  <si>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</si>
  <si>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</si>
  <si>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</si>
  <si>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</si>
  <si>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</si>
  <si>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</si>
  <si>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</si>
  <si>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</si>
  <si>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</si>
  <si>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</si>
  <si>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</si>
  <si>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</si>
  <si>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</si>
  <si>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</si>
  <si>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</si>
  <si>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</si>
  <si>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</si>
  <si>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</si>
  <si>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</si>
  <si>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</si>
  <si>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</si>
  <si>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</si>
  <si>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</si>
  <si>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</si>
  <si>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</si>
  <si>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</si>
  <si>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</si>
  <si>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</si>
  <si>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</si>
  <si>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</si>
  <si>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</si>
  <si>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</si>
  <si>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</si>
  <si>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</si>
  <si>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</si>
  <si>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</si>
  <si>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</si>
  <si>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</si>
  <si>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</si>
  <si>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</si>
  <si>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</si>
  <si>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</si>
  <si>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</si>
  <si>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</si>
  <si>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</si>
  <si>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</si>
  <si>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</si>
  <si>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</si>
  <si>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</si>
  <si>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</si>
  <si>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</si>
  <si>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</si>
  <si>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</si>
  <si>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</si>
  <si>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</si>
  <si>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</si>
  <si>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</si>
  <si>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</si>
  <si>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</si>
  <si>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</si>
  <si>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</si>
  <si>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</si>
  <si>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</si>
  <si>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</si>
  <si>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</si>
  <si>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</si>
  <si>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</si>
  <si>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</si>
  <si>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</si>
  <si>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</si>
  <si>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</si>
  <si>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</si>
  <si>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</si>
  <si>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</si>
  <si>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</si>
  <si>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</si>
  <si>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</si>
  <si>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</si>
  <si>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</si>
  <si>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</si>
  <si>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</si>
  <si>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</si>
  <si>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</si>
  <si>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</si>
  <si>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</si>
  <si>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</si>
  <si>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</si>
  <si>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</si>
  <si>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</si>
  <si>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</si>
  <si>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</si>
  <si>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</si>
  <si>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</si>
  <si>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</si>
  <si>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</si>
  <si>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</si>
  <si>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</si>
  <si>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</si>
  <si>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</si>
  <si>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</si>
  <si>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</si>
  <si>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</si>
  <si>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</si>
  <si>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</si>
  <si>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</si>
  <si>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</si>
  <si>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</si>
  <si>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</si>
  <si>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</si>
  <si>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</si>
  <si>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</si>
  <si>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</si>
  <si>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</si>
  <si>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</si>
  <si>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</si>
  <si>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</si>
  <si>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</si>
  <si>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</si>
  <si>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</si>
  <si>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</si>
  <si>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</si>
  <si>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</si>
  <si>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</si>
  <si>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</si>
  <si>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</si>
  <si>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</si>
  <si>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</si>
  <si>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</si>
  <si>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</si>
  <si>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</si>
  <si>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</si>
  <si>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</si>
  <si>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</si>
  <si>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</si>
  <si>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</si>
  <si>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</si>
  <si>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</si>
  <si>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</si>
  <si>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</si>
  <si>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</si>
  <si>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</si>
  <si>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</si>
  <si>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</si>
  <si>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</si>
  <si>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</si>
  <si>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</si>
  <si>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</si>
  <si>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</si>
  <si>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</si>
  <si>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</si>
  <si>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</si>
  <si>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</si>
  <si>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</si>
  <si>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</si>
  <si>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</si>
  <si>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</si>
  <si>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</si>
  <si>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</si>
  <si>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</si>
  <si>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</si>
  <si>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</si>
  <si>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</si>
  <si>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</si>
  <si>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</si>
  <si>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</si>
  <si>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</si>
  <si>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</si>
  <si>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</si>
  <si>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</si>
  <si>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</si>
  <si>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</si>
  <si>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</si>
  <si>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</si>
  <si>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</si>
  <si>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</si>
  <si>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</si>
  <si>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</si>
  <si>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</si>
  <si>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</si>
  <si>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</si>
  <si>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</si>
  <si>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</si>
  <si>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</si>
  <si>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</si>
  <si>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</si>
  <si>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</si>
  <si>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</si>
  <si>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</si>
  <si>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</si>
  <si>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</si>
  <si>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</si>
  <si>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</si>
  <si>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</si>
  <si>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</si>
  <si>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</si>
  <si>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</si>
  <si>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</si>
  <si>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</si>
  <si>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</si>
  <si>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</si>
  <si>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</si>
  <si>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</si>
  <si>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</si>
  <si>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</si>
  <si>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</si>
  <si>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</si>
  <si>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</si>
  <si>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</si>
  <si>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</si>
  <si>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</si>
  <si>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</si>
  <si>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</si>
  <si>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</si>
  <si>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</si>
  <si>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</si>
  <si>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</si>
  <si>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</si>
  <si>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</si>
  <si>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</si>
  <si>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</si>
  <si>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</si>
  <si>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</si>
  <si>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</si>
  <si>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</si>
  <si>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</si>
  <si>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</si>
  <si>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</si>
  <si>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</si>
  <si>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</si>
  <si>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</si>
  <si>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</si>
  <si>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</si>
  <si>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</si>
  <si>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</si>
  <si>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</si>
  <si>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</si>
  <si>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</si>
  <si>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</si>
  <si>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</si>
  <si>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</si>
  <si>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</si>
  <si>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</si>
  <si>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</si>
  <si>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</si>
  <si>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</si>
  <si>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</si>
  <si>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</si>
  <si>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</si>
  <si>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</si>
  <si>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</si>
  <si>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</si>
  <si>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</si>
  <si>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</si>
  <si>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</si>
  <si>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</si>
  <si>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</si>
  <si>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</si>
  <si>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</si>
  <si>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</si>
  <si>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</si>
  <si>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</si>
  <si>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</si>
  <si>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</si>
  <si>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</si>
  <si>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</si>
  <si>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</si>
  <si>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</si>
  <si>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</si>
  <si>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</si>
  <si>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</si>
  <si>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</si>
  <si>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</si>
  <si>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</si>
  <si>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</si>
  <si>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</si>
  <si>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</si>
  <si>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</si>
  <si>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</si>
  <si>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</si>
  <si>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</si>
  <si>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</si>
  <si>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</si>
  <si>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</si>
  <si>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</si>
  <si>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</si>
  <si>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</si>
  <si>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</si>
  <si>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</si>
  <si>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</si>
  <si>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</si>
  <si>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</si>
  <si>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</si>
  <si>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</si>
  <si>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</si>
  <si>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</si>
  <si>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</si>
  <si>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</si>
  <si>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</si>
  <si>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</si>
  <si>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</si>
  <si>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</si>
  <si>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</si>
  <si>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</si>
  <si>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</si>
  <si>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</si>
  <si>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</si>
  <si>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</si>
  <si>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</si>
  <si>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</si>
  <si>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</si>
  <si>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</si>
  <si>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</si>
  <si>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</si>
  <si>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</si>
  <si>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</si>
  <si>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</si>
  <si>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</si>
  <si>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</si>
  <si>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</si>
  <si>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</si>
  <si>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</si>
  <si>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</si>
  <si>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</si>
  <si>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</si>
  <si>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</si>
  <si>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</si>
  <si>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</si>
  <si>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</si>
  <si>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</si>
  <si>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</si>
  <si>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</si>
  <si>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</si>
  <si>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</si>
  <si>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</si>
  <si>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</si>
  <si>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</si>
  <si>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</si>
  <si>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</si>
  <si>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</si>
  <si>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</si>
  <si>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</si>
  <si>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</si>
  <si>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</si>
  <si>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</si>
  <si>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</si>
  <si>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</si>
  <si>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</si>
  <si>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</si>
  <si>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</si>
  <si>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</si>
  <si>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</si>
  <si>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</si>
  <si>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</si>
  <si>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</si>
  <si>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</si>
  <si>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</si>
  <si>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</si>
  <si>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</si>
  <si>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</si>
  <si>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</si>
  <si>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</si>
  <si>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</si>
  <si>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</si>
  <si>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</si>
  <si>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</si>
  <si>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</si>
  <si>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</si>
  <si>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</si>
  <si>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</si>
  <si>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</si>
  <si>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</si>
  <si>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</si>
  <si>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</si>
  <si>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</si>
  <si>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</si>
  <si>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</si>
  <si>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</si>
  <si>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</si>
  <si>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</si>
  <si>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</si>
  <si>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</si>
  <si>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</si>
  <si>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</si>
  <si>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</si>
  <si>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</si>
  <si>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</si>
  <si>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</si>
  <si>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</si>
  <si>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</si>
  <si>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</si>
  <si>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</si>
  <si>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</si>
  <si>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</si>
  <si>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</si>
  <si>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</si>
  <si>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</si>
  <si>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</si>
  <si>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</si>
  <si>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</si>
  <si>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</si>
  <si>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</si>
  <si>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</si>
  <si>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</si>
  <si>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</si>
  <si>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</si>
  <si>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</si>
  <si>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</si>
  <si>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</si>
  <si>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</si>
  <si>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</si>
  <si>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</si>
  <si>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</si>
  <si>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</si>
  <si>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</si>
  <si>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</si>
  <si>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</si>
  <si>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</si>
  <si>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</si>
  <si>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</si>
  <si>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</si>
  <si>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</si>
  <si>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</si>
  <si>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</si>
  <si>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</si>
  <si>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</si>
  <si>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</si>
  <si>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</si>
  <si>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</si>
  <si>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</si>
  <si>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</si>
  <si>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</si>
  <si>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</si>
  <si>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</si>
  <si>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</si>
  <si>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</si>
  <si>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</si>
  <si>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</si>
  <si>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</si>
  <si>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</si>
  <si>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</si>
  <si>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</si>
  <si>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</si>
  <si>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</si>
  <si>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</si>
  <si>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</si>
  <si>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</si>
  <si>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</si>
  <si>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</si>
  <si>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</si>
  <si>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</si>
  <si>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</si>
  <si>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</si>
  <si>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</si>
  <si>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</si>
  <si>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</si>
  <si>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</si>
  <si>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</si>
  <si>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</si>
  <si>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</si>
  <si>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</si>
  <si>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</si>
  <si>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</si>
  <si>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</si>
  <si>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</si>
  <si>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</si>
  <si>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</si>
  <si>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</si>
  <si>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</si>
  <si>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</si>
  <si>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</si>
  <si>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</si>
  <si>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</si>
  <si>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</si>
  <si>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</si>
  <si>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</si>
  <si>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</si>
  <si>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</si>
  <si>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</si>
  <si>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</si>
  <si>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</si>
  <si>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</si>
  <si>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</si>
  <si>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</si>
  <si>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</si>
  <si>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</si>
  <si>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</si>
  <si>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</si>
  <si>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</si>
  <si>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</si>
  <si>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</si>
  <si>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</si>
  <si>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</si>
  <si>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</si>
  <si>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</si>
  <si>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</si>
  <si>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</si>
  <si>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</si>
  <si>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</si>
  <si>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</si>
  <si>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</si>
  <si>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</si>
  <si>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</si>
  <si>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</si>
  <si>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</si>
  <si>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</si>
  <si>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</si>
  <si>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</si>
  <si>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</si>
  <si>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</si>
  <si>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</si>
  <si>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</si>
  <si>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</si>
  <si>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</si>
  <si>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</si>
  <si>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</si>
  <si>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</si>
  <si>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</si>
  <si>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</si>
  <si>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</si>
  <si>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</si>
  <si>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</si>
  <si>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</si>
  <si>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</si>
  <si>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</si>
  <si>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</si>
  <si>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</si>
  <si>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</si>
  <si>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</si>
  <si>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</si>
  <si>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</si>
  <si>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</si>
  <si>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</si>
  <si>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</si>
  <si>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</si>
  <si>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</si>
  <si>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</si>
  <si>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</si>
  <si>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</si>
  <si>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</si>
  <si>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</si>
  <si>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</si>
  <si>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</si>
  <si>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</si>
  <si>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</si>
  <si>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</si>
  <si>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</si>
  <si>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</si>
  <si>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</si>
  <si>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</si>
  <si>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</si>
  <si>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</si>
  <si>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</si>
  <si>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</si>
  <si>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</si>
  <si>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</si>
  <si>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</si>
  <si>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</si>
  <si>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</si>
  <si>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</si>
  <si>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</si>
  <si>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</si>
  <si>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</si>
  <si>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</si>
  <si>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</si>
  <si>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</si>
  <si>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</si>
  <si>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</si>
  <si>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</si>
  <si>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</si>
  <si>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</si>
  <si>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</si>
  <si>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</si>
  <si>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</si>
  <si>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</si>
  <si>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</si>
  <si>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</si>
  <si>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</si>
  <si>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</si>
  <si>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</si>
  <si>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</si>
  <si>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</si>
  <si>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</si>
  <si>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</si>
  <si>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</si>
  <si>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</si>
  <si>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</si>
  <si>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</si>
  <si>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</si>
  <si>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</si>
  <si>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</si>
  <si>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</si>
  <si>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</si>
  <si>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</si>
  <si>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</si>
  <si>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</si>
  <si>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</si>
  <si>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</si>
  <si>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</si>
  <si>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</si>
  <si>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</si>
  <si>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</si>
  <si>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</si>
  <si>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</si>
  <si>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</si>
  <si>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</si>
  <si>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</si>
  <si>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</si>
  <si>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</si>
  <si>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</si>
  <si>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</si>
  <si>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</si>
  <si>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</si>
  <si>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</si>
  <si>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</si>
  <si>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</si>
  <si>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</si>
  <si>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</si>
  <si>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</si>
  <si>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</si>
  <si>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</si>
  <si>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</si>
  <si>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</si>
  <si>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</si>
  <si>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</si>
  <si>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</si>
  <si>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</si>
  <si>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</si>
  <si>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</si>
  <si>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</si>
  <si>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</si>
  <si>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</si>
  <si>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</si>
  <si>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</si>
  <si>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</si>
  <si>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</si>
  <si>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</si>
  <si>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</si>
  <si>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</si>
  <si>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</si>
  <si>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</si>
  <si>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</si>
  <si>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</si>
  <si>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</si>
  <si>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</si>
  <si>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</si>
  <si>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</si>
  <si>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</si>
  <si>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</si>
  <si>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</si>
  <si>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</si>
  <si>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</si>
  <si>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</si>
  <si>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</si>
  <si>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</si>
  <si>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</si>
  <si>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</si>
  <si>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</si>
  <si>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</si>
  <si>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</si>
  <si>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</si>
  <si>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</si>
  <si>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</si>
  <si>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</si>
  <si>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</si>
  <si>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</si>
  <si>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</si>
  <si>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</si>
  <si>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</si>
  <si>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</si>
  <si>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</si>
  <si>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</si>
  <si>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</si>
  <si>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</si>
  <si>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</si>
  <si>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</si>
  <si>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</si>
  <si>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</si>
  <si>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</si>
  <si>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</si>
  <si>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</si>
  <si>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</si>
  <si>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</si>
  <si>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</si>
  <si>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</si>
  <si>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</si>
  <si>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</si>
  <si>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</si>
  <si>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</si>
  <si>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</si>
  <si>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</si>
  <si>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</si>
  <si>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</si>
  <si>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</si>
  <si>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</si>
  <si>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</si>
  <si>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</si>
  <si>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</si>
  <si>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</si>
  <si>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</si>
  <si>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</si>
  <si>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</si>
  <si>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</si>
  <si>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</si>
  <si>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</si>
  <si>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</si>
  <si>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</si>
  <si>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</si>
  <si>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</si>
  <si>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</si>
  <si>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</si>
  <si>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</si>
  <si>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</si>
  <si>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</si>
  <si>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</si>
  <si>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</si>
  <si>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</si>
  <si>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</si>
  <si>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</si>
  <si>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</si>
  <si>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</si>
  <si>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</si>
  <si>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</si>
  <si>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</si>
  <si>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</si>
  <si>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</si>
  <si>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</si>
  <si>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</si>
  <si>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</si>
  <si>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</si>
  <si>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</si>
  <si>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</si>
  <si>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</si>
  <si>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</si>
  <si>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</si>
  <si>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</si>
  <si>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</si>
  <si>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</si>
  <si>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</si>
  <si>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</si>
  <si>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</si>
  <si>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</si>
  <si>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</si>
  <si>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</si>
  <si>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</si>
  <si>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</si>
  <si>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</si>
  <si>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</si>
  <si>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</si>
  <si>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</si>
  <si>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</si>
  <si>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</si>
  <si>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</si>
  <si>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</si>
  <si>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</si>
  <si>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</si>
  <si>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</si>
  <si>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</si>
  <si>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</si>
  <si>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</si>
  <si>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</si>
  <si>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</si>
  <si>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</si>
  <si>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</si>
  <si>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</si>
  <si>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</si>
  <si>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</si>
  <si>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</si>
  <si>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</si>
  <si>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</si>
  <si>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</si>
  <si>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</si>
  <si>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</si>
  <si>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</si>
  <si>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</si>
  <si>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</si>
  <si>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</si>
  <si>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</si>
  <si>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</si>
  <si>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</si>
  <si>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</si>
  <si>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</si>
  <si>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</si>
  <si>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</si>
  <si>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</si>
  <si>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</si>
  <si>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</si>
  <si>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</si>
  <si>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</si>
  <si>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</si>
  <si>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</si>
  <si>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</si>
  <si>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</si>
  <si>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</si>
  <si>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</si>
  <si>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</si>
  <si>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</si>
  <si>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</si>
  <si>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</si>
  <si>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</si>
  <si>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</si>
  <si>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</si>
  <si>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</si>
  <si>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</si>
  <si>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</si>
  <si>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</si>
  <si>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</si>
  <si>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</si>
  <si>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</si>
  <si>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</si>
  <si>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</si>
  <si>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</si>
  <si>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</si>
  <si>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</si>
  <si>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</si>
  <si>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</si>
  <si>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</si>
  <si>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</si>
  <si>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</si>
  <si>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</si>
  <si>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</si>
  <si>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</si>
  <si>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</si>
  <si>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</si>
  <si>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</si>
  <si>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</si>
  <si>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</si>
  <si>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</si>
  <si>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</si>
  <si>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</si>
  <si>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</si>
  <si>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</si>
  <si>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</si>
  <si>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</si>
  <si>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</si>
  <si>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</si>
  <si>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</si>
  <si>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</si>
  <si>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</si>
  <si>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</si>
  <si>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</si>
  <si>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</si>
  <si>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</si>
  <si>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</si>
  <si>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</si>
  <si>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</si>
  <si>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</si>
  <si>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</si>
  <si>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</si>
  <si>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</si>
  <si>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</si>
  <si>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</si>
  <si>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</si>
  <si>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</si>
  <si>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</si>
  <si>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</si>
  <si>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</si>
  <si>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</si>
  <si>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</si>
  <si>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</si>
  <si>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</si>
  <si>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</si>
  <si>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</si>
  <si>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</si>
  <si>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</si>
  <si>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</si>
  <si>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</si>
  <si>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</si>
  <si>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</si>
  <si>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</si>
  <si>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</si>
  <si>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</si>
  <si>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</si>
  <si>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</si>
  <si>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</si>
  <si>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</si>
  <si>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</si>
  <si>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</si>
  <si>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</si>
  <si>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</si>
  <si>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</si>
  <si>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</si>
  <si>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</si>
  <si>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</si>
  <si>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</si>
  <si>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</si>
  <si>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</si>
  <si>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</si>
  <si>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</si>
  <si>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</si>
  <si>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</si>
  <si>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</si>
  <si>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</si>
  <si>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</si>
  <si>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</si>
  <si>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</si>
  <si>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</si>
  <si>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</si>
  <si>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</si>
  <si>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</si>
  <si>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</si>
  <si>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</si>
  <si>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</si>
  <si>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</si>
  <si>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</si>
  <si>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</si>
  <si>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</si>
  <si>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</si>
  <si>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</si>
  <si>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</si>
  <si>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</si>
  <si>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</si>
  <si>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</si>
  <si>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</si>
  <si>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</si>
  <si>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</si>
  <si>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</si>
  <si>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</si>
  <si>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</si>
  <si>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</si>
  <si>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</si>
  <si>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</si>
  <si>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</si>
  <si>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</si>
  <si>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</si>
  <si>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</si>
  <si>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</si>
  <si>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</si>
  <si>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</si>
  <si>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</si>
  <si>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</si>
  <si>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</si>
  <si>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</si>
  <si>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</si>
  <si>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</si>
  <si>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</si>
  <si>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</si>
  <si>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</si>
  <si>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</si>
  <si>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</si>
  <si>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</si>
  <si>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</si>
  <si>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</si>
  <si>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</si>
  <si>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</si>
  <si>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</si>
  <si>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</si>
  <si>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</si>
  <si>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</si>
  <si>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</si>
  <si>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</si>
  <si>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</si>
  <si>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</si>
  <si>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</si>
  <si>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</si>
  <si>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</si>
  <si>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</si>
  <si>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</si>
  <si>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</si>
  <si>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</si>
  <si>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</si>
  <si>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</si>
  <si>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</si>
  <si>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</si>
  <si>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</si>
  <si>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</si>
  <si>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</si>
  <si>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</si>
  <si>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</si>
  <si>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</si>
  <si>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</si>
  <si>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</si>
  <si>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</si>
  <si>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</si>
  <si>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</si>
  <si>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</si>
  <si>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</si>
  <si>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</si>
  <si>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</si>
  <si>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</si>
  <si>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</si>
  <si>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</si>
  <si>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</si>
  <si>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</si>
  <si>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</si>
  <si>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</si>
  <si>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</si>
  <si>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</si>
  <si>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</si>
  <si>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</si>
  <si>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</si>
  <si>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</si>
  <si>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</si>
  <si>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</si>
  <si>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</si>
  <si>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</si>
  <si>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</si>
  <si>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</si>
  <si>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</si>
  <si>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</si>
  <si>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</si>
  <si>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</si>
  <si>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</si>
  <si>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</si>
  <si>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</si>
  <si>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</si>
  <si>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</si>
  <si>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</si>
  <si>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</si>
  <si>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</si>
  <si>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</si>
  <si>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</si>
  <si>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</si>
  <si>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</si>
  <si>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</si>
  <si>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</si>
  <si>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</si>
  <si>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</si>
  <si>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</si>
  <si>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</si>
  <si>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</si>
  <si>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</si>
  <si>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</si>
  <si>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</si>
  <si>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</si>
  <si>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</si>
  <si>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</si>
  <si>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</si>
  <si>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</si>
  <si>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</si>
  <si>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</si>
  <si>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</si>
  <si>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</si>
  <si>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</si>
  <si>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</si>
  <si>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</si>
  <si>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</si>
  <si>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</si>
  <si>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</si>
  <si>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</si>
  <si>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</si>
  <si>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</si>
  <si>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</si>
  <si>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</si>
  <si>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</si>
  <si>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</si>
  <si>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</si>
  <si>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</si>
  <si>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</si>
  <si>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</si>
  <si>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</si>
  <si>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</si>
  <si>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</si>
  <si>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</si>
  <si>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</si>
  <si>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</si>
  <si>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</si>
  <si>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</si>
  <si>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</si>
  <si>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</si>
  <si>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</si>
  <si>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</si>
  <si>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</si>
  <si>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</si>
  <si>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</si>
  <si>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</si>
  <si>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</si>
  <si>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</si>
  <si>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</si>
  <si>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</si>
  <si>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</si>
  <si>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</si>
  <si>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</si>
  <si>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</si>
  <si>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</si>
  <si>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</si>
  <si>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</si>
  <si>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</si>
  <si>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</si>
  <si>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</si>
  <si>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</si>
  <si>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</si>
  <si>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</si>
  <si>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</si>
  <si>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</si>
  <si>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</si>
  <si>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</si>
  <si>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</si>
  <si>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</si>
  <si>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</si>
  <si>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</si>
  <si>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</si>
  <si>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</si>
  <si>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</si>
  <si>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</si>
  <si>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</si>
  <si>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</si>
  <si>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</si>
  <si>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</si>
  <si>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</si>
  <si>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</si>
  <si>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</si>
  <si>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</si>
  <si>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</si>
  <si>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</si>
  <si>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</si>
  <si>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</si>
  <si>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</si>
  <si>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</si>
  <si>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</si>
  <si>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</si>
  <si>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</si>
  <si>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</si>
  <si>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</si>
  <si>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</si>
  <si>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</si>
  <si>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</si>
  <si>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</si>
  <si>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</si>
  <si>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</si>
  <si>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</si>
  <si>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</si>
  <si>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</si>
  <si>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</si>
  <si>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</si>
  <si>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</si>
  <si>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</si>
  <si>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</si>
  <si>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</si>
  <si>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</si>
  <si>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</si>
  <si>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</si>
  <si>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</si>
  <si>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</si>
  <si>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</si>
  <si>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</si>
  <si>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</si>
  <si>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</si>
  <si>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</si>
  <si>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</si>
  <si>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</si>
  <si>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</si>
  <si>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</si>
  <si>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</si>
  <si>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</si>
  <si>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</si>
  <si>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</si>
  <si>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</si>
  <si>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</si>
  <si>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</si>
  <si>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</si>
  <si>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</si>
  <si>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</si>
  <si>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</si>
  <si>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</si>
  <si>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</si>
  <si>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</si>
  <si>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</si>
  <si>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</si>
  <si>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</si>
  <si>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</si>
  <si>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</si>
  <si>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</si>
  <si>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</si>
  <si>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</si>
  <si>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</si>
  <si>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</si>
  <si>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</si>
  <si>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</si>
  <si>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</si>
  <si>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</si>
  <si>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</si>
  <si>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</si>
  <si>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</si>
  <si>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</si>
  <si>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</si>
  <si>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</si>
  <si>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</si>
  <si>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</si>
  <si>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</si>
  <si>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</si>
  <si>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</si>
  <si>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</si>
  <si>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</si>
  <si>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</si>
  <si>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</si>
  <si>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</si>
  <si>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</si>
  <si>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</si>
  <si>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</si>
  <si>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</si>
  <si>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</si>
  <si>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</si>
  <si>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</si>
  <si>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</si>
  <si>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</si>
  <si>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</si>
  <si>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</si>
  <si>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</si>
  <si>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</si>
  <si>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</si>
  <si>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</si>
  <si>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</si>
  <si>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</si>
  <si>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</si>
  <si>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</si>
  <si>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</si>
  <si>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</si>
  <si>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</si>
  <si>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</si>
  <si>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</si>
  <si>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</si>
  <si>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</si>
  <si>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</si>
  <si>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</si>
  <si>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</si>
  <si>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</si>
  <si>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</si>
  <si>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</si>
  <si>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</si>
  <si>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</si>
  <si>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</si>
  <si>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</si>
  <si>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</si>
  <si>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</si>
  <si>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</si>
  <si>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</si>
  <si>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</si>
  <si>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</si>
  <si>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</si>
  <si>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</si>
  <si>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</si>
  <si>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</si>
  <si>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</si>
  <si>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</si>
  <si>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</si>
  <si>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</si>
  <si>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</si>
  <si>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</si>
  <si>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</si>
  <si>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</si>
  <si>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</si>
  <si>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</si>
  <si>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</si>
  <si>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</si>
  <si>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</si>
  <si>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</si>
  <si>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</si>
  <si>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</si>
  <si>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</si>
  <si>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</si>
  <si>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</si>
  <si>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</si>
  <si>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</si>
  <si>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</si>
  <si>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</si>
  <si>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</si>
  <si>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</si>
  <si>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</si>
  <si>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</si>
  <si>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</si>
  <si>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</si>
  <si>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</si>
  <si>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</si>
  <si>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</si>
  <si>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</si>
  <si>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</si>
  <si>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</si>
  <si>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</si>
  <si>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</si>
  <si>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</si>
  <si>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</si>
  <si>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</si>
  <si>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</si>
  <si>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</si>
  <si>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</si>
  <si>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</si>
  <si>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</si>
  <si>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</si>
  <si>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</si>
  <si>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</si>
  <si>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</si>
  <si>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</si>
  <si>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</si>
  <si>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</si>
  <si>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</si>
  <si>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</si>
  <si>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</si>
  <si>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</si>
  <si>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</si>
  <si>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</si>
  <si>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</si>
  <si>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</si>
  <si>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</si>
  <si>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</si>
  <si>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</si>
  <si>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</si>
  <si>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</si>
  <si>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</si>
  <si>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</si>
  <si>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</si>
  <si>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</si>
  <si>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</si>
  <si>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</si>
  <si>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</si>
  <si>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</si>
  <si>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</si>
  <si>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</si>
  <si>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</si>
  <si>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</si>
  <si>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</si>
  <si>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</si>
  <si>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</si>
  <si>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</si>
  <si>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</si>
  <si>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</si>
  <si>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</si>
  <si>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</si>
  <si>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</si>
  <si>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</si>
  <si>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</si>
  <si>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</si>
  <si>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</si>
  <si>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</si>
  <si>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</si>
  <si>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</si>
  <si>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</si>
  <si>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</si>
  <si>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</si>
  <si>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</si>
  <si>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</si>
  <si>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</si>
  <si>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</si>
  <si>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</si>
  <si>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</si>
  <si>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</si>
  <si>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</si>
  <si>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</si>
  <si>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</si>
  <si>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</si>
  <si>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</si>
  <si>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</si>
  <si>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</si>
  <si>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</si>
  <si>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</si>
  <si>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</si>
  <si>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</si>
  <si>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</si>
  <si>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</si>
  <si>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</si>
  <si>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</si>
  <si>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</si>
  <si>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</si>
  <si>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</si>
  <si>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</si>
  <si>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</si>
  <si>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</si>
  <si>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</si>
  <si>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</si>
  <si>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</si>
  <si>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</si>
  <si>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</si>
  <si>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</si>
  <si>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</si>
  <si>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</si>
  <si>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</si>
  <si>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</si>
  <si>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</si>
  <si>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</si>
  <si>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</si>
  <si>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</si>
  <si>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</si>
  <si>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</si>
  <si>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</si>
  <si>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</si>
  <si>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</si>
  <si>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</si>
  <si>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</si>
  <si>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</si>
  <si>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</si>
  <si>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</si>
  <si>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</si>
  <si>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</si>
  <si>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</si>
  <si>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</si>
  <si>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</si>
  <si>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</si>
  <si>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</si>
  <si>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</si>
  <si>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</si>
  <si>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</si>
  <si>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</si>
  <si>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</si>
  <si>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</si>
  <si>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</si>
  <si>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</si>
  <si>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</si>
  <si>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</si>
  <si>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</si>
  <si>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</si>
  <si>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</si>
  <si>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</si>
  <si>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</si>
  <si>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</si>
  <si>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</si>
  <si>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</si>
  <si>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</si>
  <si>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</si>
  <si>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</si>
  <si>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</si>
  <si>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</si>
  <si>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</si>
  <si>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</si>
  <si>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</si>
  <si>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</si>
  <si>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</si>
  <si>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</si>
  <si>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</si>
  <si>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</si>
  <si>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</si>
  <si>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</si>
  <si>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</si>
  <si>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</si>
  <si>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</si>
  <si>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</si>
  <si>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</si>
  <si>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</si>
  <si>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</si>
  <si>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</si>
  <si>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</si>
  <si>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</si>
  <si>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</si>
  <si>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</si>
  <si>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</si>
  <si>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</si>
  <si>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</si>
  <si>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</si>
  <si>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</si>
  <si>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</si>
  <si>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</si>
  <si>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</si>
  <si>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</si>
  <si>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</si>
  <si>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</si>
  <si>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</si>
  <si>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</si>
  <si>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</si>
  <si>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</si>
  <si>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</si>
  <si>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</si>
  <si>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</si>
  <si>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</si>
  <si>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</si>
  <si>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</si>
  <si>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</si>
  <si>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</si>
  <si>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</si>
  <si>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</si>
  <si>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</si>
  <si>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</si>
  <si>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</si>
  <si>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</si>
  <si>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</si>
  <si>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</si>
  <si>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</si>
  <si>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</si>
  <si>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</si>
  <si>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</si>
  <si>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</si>
  <si>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</si>
  <si>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</si>
  <si>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</si>
  <si>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</si>
  <si>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</si>
  <si>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</si>
  <si>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</si>
  <si>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</si>
  <si>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</si>
  <si>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</si>
  <si>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</si>
  <si>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</si>
  <si>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</si>
  <si>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</si>
  <si>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</si>
  <si>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</si>
  <si>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</si>
  <si>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</si>
  <si>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</si>
  <si>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</si>
  <si>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</si>
  <si>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</si>
  <si>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</si>
  <si>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</si>
  <si>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</si>
  <si>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</si>
  <si>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</si>
  <si>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</si>
  <si>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</si>
  <si>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</si>
  <si>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</si>
  <si>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</si>
  <si>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</si>
  <si>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</si>
  <si>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</si>
  <si>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</si>
  <si>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</si>
  <si>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</si>
  <si>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</si>
  <si>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</si>
  <si>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</si>
  <si>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</si>
  <si>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</si>
  <si>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</si>
  <si>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</si>
  <si>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</si>
  <si>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</si>
  <si>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</si>
  <si>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</si>
  <si>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</si>
  <si>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</si>
  <si>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</si>
  <si>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</si>
  <si>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</si>
  <si>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</si>
  <si>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</si>
  <si>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</si>
  <si>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</si>
  <si>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</si>
  <si>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</si>
  <si>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</si>
  <si>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</si>
  <si>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</si>
  <si>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</si>
  <si>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</si>
  <si>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</si>
  <si>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</si>
  <si>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</si>
  <si>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</si>
  <si>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</si>
  <si>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</si>
  <si>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</si>
  <si>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</si>
  <si>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</si>
  <si>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</si>
  <si>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</si>
  <si>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</si>
  <si>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</si>
  <si>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</si>
  <si>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</si>
  <si>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</si>
  <si>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</si>
  <si>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</si>
  <si>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</si>
  <si>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</si>
  <si>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</si>
  <si>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</si>
  <si>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</si>
  <si>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</si>
  <si>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</si>
  <si>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</si>
  <si>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</si>
  <si>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</si>
  <si>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</si>
  <si>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</si>
  <si>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</si>
  <si>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</si>
  <si>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</si>
  <si>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</si>
  <si>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</si>
  <si>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</si>
  <si>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</si>
  <si>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</si>
  <si>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</si>
  <si>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</si>
  <si>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</si>
  <si>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</si>
  <si>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</si>
  <si>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</si>
  <si>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</si>
  <si>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</si>
  <si>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</si>
  <si>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</si>
  <si>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</si>
  <si>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</si>
  <si>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</si>
  <si>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</si>
  <si>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</si>
  <si>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</si>
  <si>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</si>
  <si>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</si>
  <si>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</si>
  <si>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</si>
  <si>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</si>
  <si>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</si>
  <si>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</si>
  <si>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</si>
  <si>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</si>
  <si>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</si>
  <si>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</si>
  <si>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</si>
  <si>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</si>
  <si>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</si>
  <si>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</si>
  <si>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</si>
  <si>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</si>
  <si>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</si>
  <si>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</si>
  <si>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</si>
  <si>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</si>
  <si>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</si>
  <si>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</si>
  <si>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</si>
  <si>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</si>
  <si>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</si>
  <si>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</si>
  <si>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</si>
  <si>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</si>
  <si>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</si>
  <si>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</si>
  <si>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</si>
  <si>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</si>
  <si>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</si>
  <si>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</si>
  <si>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</si>
  <si>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</si>
  <si>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</si>
  <si>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</si>
  <si>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</si>
  <si>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</si>
  <si>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</si>
  <si>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</si>
  <si>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</si>
  <si>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</si>
  <si>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</si>
  <si>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</si>
  <si>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</si>
  <si>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</si>
  <si>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</si>
  <si>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</si>
  <si>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</si>
  <si>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</si>
  <si>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</si>
  <si>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</si>
  <si>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</si>
  <si>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</si>
  <si>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</si>
  <si>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</si>
  <si>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</si>
  <si>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</si>
  <si>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</si>
  <si>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</si>
  <si>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</si>
  <si>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</si>
  <si>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</si>
  <si>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</si>
  <si>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</si>
  <si>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</si>
  <si>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</si>
  <si>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</si>
  <si>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</si>
  <si>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</si>
  <si>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</si>
  <si>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</si>
  <si>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</si>
  <si>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</si>
  <si>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</si>
  <si>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</si>
  <si>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</si>
  <si>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</si>
  <si>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</si>
  <si>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</si>
  <si>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</si>
  <si>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</si>
  <si>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</si>
  <si>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</si>
  <si>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</si>
  <si>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</si>
  <si>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</si>
  <si>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</si>
  <si>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</si>
  <si>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</si>
  <si>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</si>
  <si>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</si>
  <si>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</si>
  <si>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</si>
  <si>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</si>
  <si>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</si>
  <si>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</si>
  <si>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</si>
  <si>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</si>
  <si>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</si>
  <si>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</si>
  <si>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</si>
  <si>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</si>
  <si>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</si>
  <si>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</si>
  <si>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</si>
  <si>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</si>
  <si>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</si>
  <si>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</si>
  <si>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</si>
  <si>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</si>
  <si>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</si>
  <si>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</si>
  <si>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</si>
  <si>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</si>
  <si>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</si>
  <si>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</si>
  <si>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</si>
  <si>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</si>
  <si>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</si>
  <si>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</si>
  <si>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</si>
  <si>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</si>
  <si>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</si>
  <si>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</si>
  <si>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</si>
  <si>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</si>
  <si>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</si>
  <si>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</si>
  <si>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</si>
  <si>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</si>
  <si>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</si>
  <si>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</si>
  <si>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</si>
  <si>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</si>
  <si>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</si>
  <si>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</si>
  <si>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</si>
  <si>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</si>
  <si>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</si>
  <si>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</si>
  <si>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</si>
  <si>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</si>
  <si>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</si>
  <si>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</si>
  <si>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</si>
  <si>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</si>
  <si>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</si>
  <si>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</si>
  <si>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</si>
  <si>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</si>
  <si>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</si>
  <si>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</si>
  <si>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</si>
  <si>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</si>
  <si>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</si>
  <si>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</si>
  <si>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</si>
  <si>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</si>
  <si>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</si>
  <si>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</si>
  <si>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</si>
  <si>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</si>
  <si>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</si>
  <si>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</si>
  <si>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</si>
  <si>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</si>
  <si>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</si>
  <si>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</si>
  <si>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</si>
  <si>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</si>
  <si>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</si>
  <si>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</si>
  <si>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</si>
  <si>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</si>
  <si>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</si>
  <si>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</si>
  <si>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</si>
  <si>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</si>
  <si>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</si>
  <si>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</si>
  <si>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</si>
  <si>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</si>
  <si>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</si>
  <si>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</si>
  <si>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</si>
  <si>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</si>
  <si>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</si>
  <si>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</si>
  <si>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</si>
  <si>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</si>
  <si>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</si>
  <si>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</si>
  <si>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</si>
  <si>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</si>
  <si>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</si>
  <si>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</si>
  <si>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</si>
  <si>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</si>
  <si>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</si>
  <si>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</si>
  <si>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</si>
  <si>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</si>
  <si>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</si>
  <si>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</si>
  <si>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</si>
  <si>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</si>
  <si>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</si>
  <si>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</si>
  <si>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</si>
  <si>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</si>
  <si>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</si>
  <si>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</si>
  <si>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</si>
  <si>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</si>
  <si>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</si>
  <si>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</si>
  <si>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</si>
  <si>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</si>
  <si>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</si>
  <si>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</si>
  <si>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</si>
  <si>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</si>
  <si>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</si>
  <si>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</si>
  <si>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</si>
  <si>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</si>
  <si>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</si>
  <si>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</si>
  <si>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</si>
  <si>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</si>
  <si>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</si>
  <si>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</si>
  <si>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</si>
  <si>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</si>
  <si>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</si>
  <si>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</si>
  <si>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</si>
  <si>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</si>
  <si>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</si>
  <si>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</si>
  <si>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</si>
  <si>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</si>
  <si>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</si>
  <si>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</si>
  <si>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</si>
  <si>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</si>
  <si>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</si>
  <si>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</si>
  <si>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</si>
  <si>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</si>
  <si>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</si>
  <si>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</si>
  <si>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</si>
  <si>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</si>
  <si>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</si>
  <si>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</si>
  <si>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</si>
  <si>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</si>
  <si>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</si>
  <si>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</si>
  <si>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</si>
  <si>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</si>
  <si>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</si>
  <si>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</si>
  <si>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</si>
  <si>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</si>
  <si>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</si>
  <si>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</si>
  <si>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</si>
  <si>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</si>
  <si>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</si>
  <si>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</si>
  <si>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</si>
  <si>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</si>
  <si>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</si>
  <si>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</si>
  <si>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</si>
  <si>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</si>
  <si>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</si>
  <si>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</si>
  <si>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</si>
  <si>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</si>
  <si>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</si>
  <si>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</si>
  <si>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</si>
  <si>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</si>
  <si>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</si>
  <si>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</si>
  <si>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</si>
  <si>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</si>
  <si>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</si>
  <si>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</si>
  <si>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</si>
  <si>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</si>
  <si>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</si>
  <si>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</si>
  <si>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</si>
  <si>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</si>
  <si>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</si>
  <si>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</si>
  <si>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</si>
  <si>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</si>
  <si>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</si>
  <si>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</si>
  <si>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</si>
  <si>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</si>
  <si>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</si>
  <si>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</si>
  <si>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</si>
  <si>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</si>
  <si>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</si>
  <si>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</si>
  <si>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</si>
  <si>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</si>
  <si>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</si>
  <si>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</si>
  <si>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</si>
  <si>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</si>
  <si>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</si>
  <si>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</si>
  <si>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</si>
  <si>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</si>
  <si>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</si>
  <si>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</si>
  <si>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</si>
  <si>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</si>
  <si>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</si>
  <si>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</si>
  <si>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</si>
  <si>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</si>
  <si>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</si>
  <si>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</si>
  <si>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</si>
  <si>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</si>
  <si>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</si>
  <si>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</si>
  <si>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</si>
  <si>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</si>
  <si>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</si>
  <si>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</si>
  <si>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</si>
  <si>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</si>
  <si>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</si>
  <si>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</si>
  <si>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</si>
  <si>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</si>
  <si>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</si>
  <si>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</si>
  <si>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</si>
  <si>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</si>
  <si>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</si>
  <si>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</si>
  <si>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</si>
  <si>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</si>
  <si>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</si>
  <si>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</si>
  <si>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</si>
  <si>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</si>
  <si>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</si>
  <si>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</si>
  <si>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</si>
  <si>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</si>
  <si>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</si>
  <si>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</si>
  <si>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</si>
  <si>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</si>
  <si>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</si>
  <si>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</si>
  <si>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</si>
  <si>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</si>
  <si>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</si>
  <si>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</si>
  <si>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</si>
  <si>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</si>
  <si>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</si>
  <si>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</si>
  <si>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</si>
  <si>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</si>
  <si>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</si>
  <si>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</si>
  <si>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</si>
  <si>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</si>
  <si>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</si>
  <si>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</si>
  <si>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</si>
  <si>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</si>
  <si>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</si>
  <si>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</si>
  <si>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</si>
  <si>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</si>
  <si>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</si>
  <si>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</si>
  <si>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</si>
  <si>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</si>
  <si>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</si>
  <si>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</si>
  <si>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</si>
  <si>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</si>
  <si>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</si>
  <si>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</si>
  <si>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</si>
  <si>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</si>
  <si>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</si>
  <si>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</si>
  <si>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</si>
  <si>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</si>
  <si>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</si>
  <si>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</si>
  <si>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</si>
  <si>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</si>
  <si>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</si>
  <si>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</si>
  <si>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</si>
  <si>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</si>
  <si>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</si>
  <si>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</si>
  <si>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</si>
  <si>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</si>
  <si>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</si>
  <si>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</si>
  <si>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</si>
  <si>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</si>
  <si>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</si>
  <si>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</si>
  <si>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</si>
  <si>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</si>
  <si>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</si>
  <si>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</si>
  <si>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</si>
  <si>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</si>
  <si>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</si>
  <si>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</si>
  <si>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</si>
  <si>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</si>
  <si>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</si>
  <si>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</si>
  <si>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</si>
  <si>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</si>
  <si>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</si>
  <si>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</si>
  <si>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</si>
  <si>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</si>
  <si>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</si>
  <si>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</si>
  <si>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</si>
  <si>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</si>
  <si>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</si>
  <si>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</si>
  <si>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</si>
  <si>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</si>
  <si>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</si>
  <si>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</si>
  <si>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</si>
  <si>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</si>
  <si>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</si>
  <si>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</si>
  <si>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</si>
  <si>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</si>
  <si>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</si>
  <si>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</si>
  <si>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</si>
  <si>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</si>
  <si>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</si>
  <si>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</si>
  <si>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</si>
  <si>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</si>
  <si>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</si>
  <si>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</si>
  <si>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</si>
  <si>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</si>
  <si>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</si>
  <si>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</si>
  <si>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</si>
  <si>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</si>
  <si>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</si>
  <si>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</si>
  <si>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</si>
  <si>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</si>
  <si>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</si>
  <si>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</si>
  <si>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</si>
  <si>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</si>
  <si>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</si>
  <si>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</si>
  <si>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</si>
  <si>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</si>
  <si>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</si>
  <si>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</si>
  <si>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</si>
  <si>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</si>
  <si>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</si>
  <si>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</si>
  <si>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</si>
  <si>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</si>
  <si>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</si>
  <si>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</si>
  <si>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</si>
  <si>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</si>
  <si>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</si>
  <si>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</si>
  <si>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</si>
  <si>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</si>
  <si>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</si>
  <si>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</si>
  <si>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</si>
  <si>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</si>
  <si>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</si>
  <si>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</si>
  <si>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</si>
  <si>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</si>
  <si>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</si>
  <si>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</si>
  <si>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</si>
  <si>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</si>
  <si>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</si>
  <si>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</si>
  <si>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</si>
  <si>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</si>
  <si>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</si>
  <si>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</si>
  <si>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</si>
  <si>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</si>
  <si>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</si>
  <si>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</si>
  <si>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</si>
  <si>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</si>
  <si>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</si>
  <si>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</si>
  <si>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</si>
  <si>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</si>
  <si>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</si>
  <si>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</si>
  <si>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</si>
  <si>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</si>
  <si>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</si>
  <si>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</si>
  <si>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</si>
  <si>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</si>
  <si>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</si>
  <si>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</si>
  <si>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</si>
  <si>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</si>
  <si>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</si>
  <si>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</si>
  <si>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</si>
  <si>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</si>
  <si>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</si>
  <si>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</si>
  <si>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</si>
  <si>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</si>
  <si>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</si>
  <si>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</si>
  <si>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</si>
  <si>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</si>
  <si>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</si>
  <si>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</si>
  <si>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</si>
  <si>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</si>
  <si>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</si>
  <si>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</si>
  <si>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</si>
  <si>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</si>
  <si>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</si>
  <si>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</si>
  <si>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</si>
  <si>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</si>
  <si>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</si>
  <si>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</si>
  <si>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</si>
  <si>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</si>
  <si>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</si>
  <si>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</si>
  <si>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</si>
  <si>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</si>
  <si>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</si>
  <si>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</si>
  <si>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</si>
  <si>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</si>
  <si>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</si>
  <si>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</si>
  <si>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</si>
  <si>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</si>
  <si>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</si>
  <si>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</si>
  <si>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</si>
  <si>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</si>
  <si>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</si>
  <si>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</si>
  <si>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</si>
  <si>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</si>
  <si>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</si>
  <si>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</si>
  <si>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</si>
  <si>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</si>
  <si>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</si>
  <si>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</si>
  <si>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</si>
  <si>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</si>
  <si>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</si>
  <si>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</si>
  <si>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</si>
  <si>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</si>
  <si>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</si>
  <si>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</si>
  <si>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</si>
  <si>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</si>
  <si>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</si>
  <si>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</si>
  <si>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</si>
  <si>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</si>
  <si>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</si>
  <si>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</si>
  <si>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</si>
  <si>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</si>
  <si>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</si>
  <si>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</si>
  <si>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</si>
  <si>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</si>
  <si>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</si>
  <si>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</si>
  <si>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</si>
  <si>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</si>
  <si>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</si>
  <si>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</si>
  <si>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</si>
  <si>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</si>
  <si>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</si>
  <si>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</si>
  <si>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</si>
  <si>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</si>
  <si>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</si>
  <si>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</si>
  <si>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</si>
  <si>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</si>
  <si>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</si>
  <si>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</si>
  <si>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</si>
  <si>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</si>
  <si>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</si>
  <si>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</si>
  <si>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</si>
  <si>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</si>
  <si>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</si>
  <si>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</si>
  <si>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</si>
  <si>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</si>
  <si>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</si>
  <si>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</si>
  <si>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</si>
  <si>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</si>
  <si>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</si>
  <si>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</si>
  <si>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</si>
  <si>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</si>
  <si>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</si>
  <si>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</si>
  <si>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</si>
  <si>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</si>
  <si>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</si>
  <si>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</si>
  <si>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</si>
  <si>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</si>
  <si>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</si>
  <si>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</si>
  <si>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</si>
  <si>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</si>
  <si>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</si>
  <si>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</si>
  <si>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</si>
  <si>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</si>
  <si>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</si>
  <si>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</si>
  <si>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</si>
  <si>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</si>
  <si>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</si>
  <si>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</si>
  <si>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</si>
  <si>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</si>
  <si>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</si>
  <si>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</si>
  <si>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</si>
  <si>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</si>
  <si>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</si>
  <si>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</si>
  <si>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</si>
  <si>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</si>
  <si>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</si>
  <si>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</si>
  <si>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</si>
  <si>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</si>
  <si>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</si>
  <si>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</si>
  <si>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</si>
  <si>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</si>
  <si>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</si>
  <si>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</si>
  <si>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</si>
  <si>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</si>
  <si>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</si>
  <si>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</si>
  <si>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</si>
  <si>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</si>
  <si>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</si>
  <si>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</si>
  <si>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</si>
  <si>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</si>
  <si>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</si>
  <si>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</si>
  <si>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</si>
  <si>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</si>
  <si>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</si>
  <si>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</si>
  <si>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</si>
  <si>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</si>
  <si>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</si>
  <si>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</si>
  <si>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</si>
  <si>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</si>
  <si>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</si>
  <si>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</si>
  <si>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</si>
  <si>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</si>
  <si>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</si>
  <si>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</si>
  <si>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</si>
  <si>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</si>
  <si>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</si>
  <si>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</si>
  <si>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</si>
  <si>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</si>
  <si>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</si>
  <si>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</si>
  <si>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</si>
  <si>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</si>
  <si>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</si>
  <si>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</si>
  <si>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</si>
  <si>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</si>
  <si>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</si>
  <si>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</si>
  <si>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</si>
  <si>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</si>
  <si>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</si>
  <si>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</si>
  <si>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</si>
  <si>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</si>
  <si>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</si>
  <si>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</si>
  <si>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</si>
  <si>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</si>
  <si>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</si>
  <si>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</si>
  <si>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</si>
  <si>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</si>
  <si>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</si>
  <si>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</si>
  <si>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</si>
  <si>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</si>
  <si>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</si>
  <si>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</si>
  <si>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</si>
  <si>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</si>
  <si>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</si>
  <si>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</si>
  <si>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</si>
  <si>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</si>
  <si>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</si>
  <si>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</si>
  <si>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</si>
  <si>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</si>
  <si>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</si>
  <si>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</si>
  <si>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</si>
  <si>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</si>
  <si>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</si>
  <si>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</si>
  <si>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</si>
  <si>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</si>
  <si>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</si>
  <si>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</si>
  <si>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</si>
  <si>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</si>
  <si>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</si>
  <si>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</si>
  <si>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</si>
  <si>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</si>
  <si>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</si>
  <si>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</si>
  <si>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</si>
  <si>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</si>
  <si>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</si>
  <si>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</si>
  <si>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</si>
  <si>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</si>
  <si>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</si>
  <si>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</si>
  <si>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</si>
  <si>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</si>
  <si>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</si>
  <si>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</si>
  <si>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</si>
  <si>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</si>
  <si>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</si>
  <si>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</si>
  <si>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</si>
  <si>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</si>
  <si>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</si>
  <si>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</si>
  <si>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</si>
  <si>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</si>
  <si>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</si>
  <si>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</si>
  <si>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</si>
  <si>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</si>
  <si>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</si>
  <si>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</si>
  <si>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</si>
  <si>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</si>
  <si>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</si>
  <si>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</si>
  <si>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</si>
  <si>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</si>
  <si>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</si>
  <si>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</si>
  <si>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</si>
  <si>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</si>
  <si>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</si>
  <si>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</si>
  <si>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</si>
  <si>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</si>
  <si>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</si>
  <si>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</si>
  <si>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</si>
  <si>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</si>
  <si>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</si>
  <si>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</si>
  <si>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</si>
  <si>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</si>
  <si>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</si>
  <si>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</si>
  <si>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</si>
  <si>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</si>
  <si>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</si>
  <si>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</si>
  <si>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</si>
  <si>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</si>
  <si>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</si>
  <si>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</si>
  <si>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</si>
  <si>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</si>
  <si>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</si>
  <si>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</si>
  <si>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</si>
  <si>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</si>
  <si>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</si>
  <si>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</si>
  <si>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</si>
  <si>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</si>
  <si>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</si>
  <si>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</si>
  <si>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</si>
  <si>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</si>
  <si>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</si>
  <si>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</si>
  <si>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</si>
  <si>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</si>
  <si>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</si>
  <si>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</si>
  <si>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</si>
  <si>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</si>
  <si>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</si>
  <si>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</si>
  <si>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</si>
  <si>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</si>
  <si>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</si>
  <si>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</si>
  <si>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</si>
  <si>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</si>
  <si>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</si>
  <si>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</si>
  <si>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</si>
  <si>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</si>
  <si>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</si>
  <si>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</si>
  <si>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</si>
  <si>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</si>
  <si>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</si>
  <si>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</si>
  <si>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</si>
  <si>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</si>
  <si>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</si>
  <si>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</si>
  <si>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</si>
  <si>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</si>
  <si>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</si>
  <si>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</si>
  <si>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</si>
  <si>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</si>
  <si>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</si>
  <si>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</si>
  <si>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</si>
  <si>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</si>
  <si>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</si>
  <si>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</si>
  <si>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</si>
  <si>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</si>
  <si>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</si>
  <si>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</si>
  <si>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</si>
  <si>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</si>
  <si>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</si>
  <si>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</si>
  <si>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</si>
  <si>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</si>
  <si>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</si>
  <si>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</si>
  <si>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</si>
  <si>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</si>
  <si>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</si>
  <si>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</si>
  <si>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</si>
  <si>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</si>
  <si>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</si>
  <si>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</si>
  <si>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</si>
  <si>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</si>
  <si>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</si>
  <si>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</si>
  <si>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</si>
  <si>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</si>
  <si>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</si>
  <si>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</si>
  <si>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</si>
  <si>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</si>
  <si>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</si>
  <si>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</si>
  <si>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</si>
  <si>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</si>
  <si>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</si>
  <si>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</si>
  <si>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</si>
  <si>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</si>
  <si>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</si>
  <si>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</si>
  <si>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</si>
  <si>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</si>
  <si>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</si>
  <si>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</si>
  <si>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</si>
  <si>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</si>
  <si>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</si>
  <si>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</si>
  <si>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</si>
  <si>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</si>
  <si>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</si>
  <si>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</si>
  <si>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</si>
  <si>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</si>
  <si>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</si>
  <si>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</si>
  <si>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</si>
  <si>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</si>
  <si>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</si>
  <si>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</si>
  <si>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</si>
  <si>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</si>
  <si>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</si>
  <si>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</si>
  <si>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</si>
  <si>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</si>
  <si>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</si>
  <si>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</si>
  <si>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</si>
  <si>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</si>
  <si>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</si>
  <si>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</si>
  <si>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</si>
  <si>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</si>
  <si>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</si>
  <si>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</si>
  <si>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</si>
  <si>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</si>
  <si>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</si>
  <si>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</si>
  <si>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</si>
  <si>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</si>
  <si>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</si>
  <si>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</si>
  <si>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</si>
  <si>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</si>
  <si>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</si>
  <si>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</si>
  <si>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</si>
  <si>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</si>
  <si>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</si>
  <si>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</si>
  <si>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</si>
  <si>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</si>
  <si>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</si>
  <si>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</si>
  <si>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</si>
  <si>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</si>
  <si>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</si>
  <si>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</si>
  <si>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</si>
  <si>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</si>
  <si>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</si>
  <si>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</si>
  <si>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</si>
  <si>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</si>
  <si>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</si>
  <si>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</si>
  <si>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</si>
  <si>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</si>
  <si>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</si>
  <si>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</si>
  <si>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</si>
  <si>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</si>
  <si>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</si>
  <si>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</si>
  <si>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</si>
  <si>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</si>
  <si>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</si>
  <si>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</si>
  <si>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</si>
  <si>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</si>
  <si>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</si>
  <si>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</si>
  <si>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</si>
  <si>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</si>
  <si>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</si>
  <si>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</si>
  <si>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</si>
  <si>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</si>
  <si>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</si>
  <si>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</si>
  <si>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</si>
  <si>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</si>
  <si>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</si>
  <si>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</si>
  <si>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</si>
  <si>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</si>
  <si>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</si>
  <si>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</si>
  <si>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</si>
  <si>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</si>
  <si>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</si>
  <si>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</si>
  <si>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</si>
  <si>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</si>
  <si>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</si>
  <si>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</si>
  <si>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</si>
  <si>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</si>
  <si>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</si>
  <si>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</si>
  <si>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</si>
  <si>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</si>
  <si>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</si>
  <si>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</si>
  <si>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</si>
  <si>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</si>
  <si>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</si>
  <si>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</si>
  <si>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</si>
  <si>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</si>
  <si>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</si>
  <si>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</si>
  <si>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</si>
  <si>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</si>
  <si>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</si>
  <si>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</si>
  <si>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</si>
  <si>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</si>
  <si>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</si>
  <si>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</si>
  <si>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</si>
  <si>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</si>
  <si>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</si>
  <si>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</si>
  <si>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</si>
  <si>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</si>
  <si>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</si>
  <si>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</si>
  <si>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</si>
  <si>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</si>
  <si>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</si>
  <si>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</si>
  <si>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</si>
  <si>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</si>
  <si>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</si>
  <si>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</si>
  <si>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</si>
  <si>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</si>
  <si>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</si>
  <si>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</si>
  <si>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</si>
  <si>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</si>
  <si>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</si>
  <si>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</si>
  <si>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</si>
  <si>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</si>
  <si>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</si>
  <si>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</si>
  <si>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</si>
  <si>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</si>
  <si>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</si>
  <si>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</si>
  <si>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</si>
  <si>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</si>
  <si>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</si>
  <si>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</si>
  <si>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</si>
  <si>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</si>
  <si>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</si>
  <si>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</si>
  <si>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</si>
  <si>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</si>
  <si>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</si>
  <si>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</si>
  <si>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</si>
  <si>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</si>
  <si>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</si>
  <si>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</si>
  <si>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</si>
  <si>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</si>
  <si>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</si>
  <si>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</si>
  <si>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</si>
  <si>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</si>
  <si>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</si>
  <si>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</si>
  <si>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</si>
  <si>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</si>
  <si>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</si>
  <si>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</si>
  <si>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</si>
  <si>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</si>
  <si>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</si>
  <si>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</si>
  <si>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</si>
  <si>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</si>
  <si>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</si>
  <si>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</si>
  <si>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</si>
  <si>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</si>
  <si>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</si>
  <si>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</si>
  <si>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</si>
  <si>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</si>
  <si>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</si>
  <si>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</si>
  <si>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</si>
  <si>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</si>
  <si>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</si>
  <si>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</si>
  <si>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</si>
  <si>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</si>
  <si>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</si>
  <si>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</si>
  <si>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</si>
  <si>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</si>
  <si>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</si>
  <si>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</si>
  <si>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</si>
  <si>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</si>
  <si>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</si>
  <si>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</si>
  <si>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</si>
  <si>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</si>
  <si>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</si>
  <si>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</si>
  <si>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</si>
  <si>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</si>
  <si>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</si>
  <si>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</si>
  <si>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</si>
  <si>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</si>
  <si>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</si>
  <si>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</si>
  <si>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</si>
  <si>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</si>
  <si>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</si>
  <si>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</si>
  <si>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</si>
  <si>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</si>
  <si>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</si>
  <si>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</si>
  <si>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</si>
  <si>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</si>
  <si>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</si>
  <si>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</si>
  <si>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</si>
  <si>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</si>
  <si>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</si>
  <si>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</si>
  <si>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</si>
  <si>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</si>
  <si>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</si>
  <si>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</si>
  <si>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</si>
  <si>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</si>
  <si>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</si>
  <si>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</si>
  <si>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</si>
  <si>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</si>
  <si>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</si>
  <si>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</si>
  <si>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</si>
  <si>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</si>
  <si>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</si>
  <si>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</si>
  <si>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</si>
  <si>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</si>
  <si>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</si>
  <si>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</si>
  <si>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</si>
  <si>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</si>
  <si>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</si>
  <si>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</si>
  <si>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</si>
  <si>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</si>
  <si>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</si>
  <si>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</si>
  <si>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</si>
  <si>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</si>
  <si>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</si>
  <si>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</si>
  <si>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</si>
  <si>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</si>
  <si>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</si>
  <si>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</si>
  <si>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</si>
  <si>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</si>
  <si>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</si>
  <si>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</si>
  <si>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</si>
  <si>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</si>
  <si>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</si>
  <si>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</si>
  <si>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</si>
  <si>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</si>
  <si>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</si>
  <si>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</si>
  <si>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</si>
  <si>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</si>
  <si>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</si>
  <si>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</si>
  <si>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</si>
  <si>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</si>
  <si>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</si>
  <si>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</si>
  <si>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</si>
  <si>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</si>
  <si>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</si>
  <si>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</si>
  <si>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</si>
  <si>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</si>
  <si>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</si>
  <si>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</si>
  <si>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</si>
  <si>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</si>
  <si>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</si>
  <si>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</si>
  <si>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</si>
  <si>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</si>
  <si>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</si>
  <si>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</si>
  <si>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</si>
  <si>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</si>
  <si>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</si>
  <si>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</si>
  <si>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</si>
  <si>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</si>
  <si>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</si>
  <si>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</si>
  <si>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</si>
  <si>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</si>
  <si>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</si>
  <si>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</si>
  <si>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</si>
  <si>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</si>
  <si>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</si>
  <si>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</si>
  <si>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</si>
  <si>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</si>
  <si>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</si>
  <si>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</si>
  <si>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</si>
  <si>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</si>
  <si>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</si>
  <si>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</si>
  <si>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</si>
  <si>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</si>
  <si>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</si>
  <si>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</si>
  <si>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</si>
  <si>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</si>
  <si>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</si>
  <si>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</si>
  <si>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</si>
  <si>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</si>
  <si>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</si>
  <si>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</si>
  <si>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</si>
  <si>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</si>
  <si>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</si>
  <si>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</si>
  <si>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</si>
  <si>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</si>
  <si>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</si>
  <si>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</si>
  <si>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</si>
  <si>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</si>
  <si>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</si>
  <si>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</si>
  <si>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</si>
  <si>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</si>
  <si>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</si>
  <si>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</si>
  <si>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</si>
  <si>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</si>
  <si>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</si>
  <si>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</si>
  <si>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</si>
  <si>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</si>
  <si>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</si>
  <si>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</si>
  <si>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</si>
  <si>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</si>
  <si>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</si>
  <si>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</si>
  <si>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</si>
  <si>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</si>
  <si>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</si>
  <si>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</si>
  <si>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</si>
  <si>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</si>
  <si>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</si>
  <si>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</si>
  <si>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</si>
  <si>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</si>
  <si>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</si>
  <si>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</si>
  <si>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</si>
  <si>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</si>
  <si>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</si>
  <si>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</si>
  <si>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</si>
  <si>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</si>
  <si>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</si>
  <si>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</si>
  <si>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</si>
  <si>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</si>
  <si>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</si>
  <si>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</si>
  <si>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</si>
  <si>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</si>
  <si>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</si>
  <si>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</si>
  <si>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</si>
  <si>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</si>
  <si>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</si>
  <si>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</si>
  <si>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</si>
  <si>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</si>
  <si>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</si>
  <si>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</si>
  <si>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</si>
  <si>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</si>
  <si>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</si>
  <si>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</si>
  <si>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</si>
  <si>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</si>
  <si>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</si>
  <si>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</si>
  <si>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</si>
  <si>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</si>
  <si>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</si>
  <si>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</si>
  <si>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</si>
  <si>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</si>
  <si>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</si>
  <si>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</si>
  <si>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</si>
  <si>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</si>
  <si>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</si>
  <si>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</si>
  <si>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</si>
  <si>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</si>
  <si>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</si>
  <si>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</si>
  <si>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</si>
  <si>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</si>
  <si>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</si>
  <si>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</si>
  <si>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</si>
  <si>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</si>
  <si>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</si>
  <si>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</si>
  <si>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</si>
  <si>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</si>
  <si>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</si>
  <si>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</si>
  <si>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</si>
  <si>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</si>
  <si>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</si>
  <si>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</si>
  <si>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</si>
  <si>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</si>
  <si>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</si>
  <si>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</si>
  <si>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</si>
  <si>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</si>
  <si>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</si>
  <si>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</si>
  <si>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</si>
  <si>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</si>
  <si>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</si>
  <si>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</si>
  <si>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</si>
  <si>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</si>
  <si>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</si>
  <si>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</si>
  <si>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</si>
  <si>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</si>
  <si>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</si>
  <si>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</si>
  <si>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</si>
  <si>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</si>
  <si>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</si>
  <si>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</si>
  <si>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</si>
  <si>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</si>
  <si>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</si>
  <si>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</si>
  <si>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</si>
  <si>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</si>
  <si>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</si>
  <si>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</si>
  <si>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</si>
  <si>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</si>
  <si>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</si>
  <si>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</si>
  <si>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</si>
  <si>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</si>
  <si>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</si>
  <si>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</si>
  <si>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</si>
  <si>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</si>
  <si>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</si>
  <si>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</si>
  <si>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</si>
  <si>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</si>
  <si>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</si>
  <si>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</si>
  <si>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</si>
  <si>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</si>
  <si>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</si>
  <si>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</si>
  <si>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</si>
  <si>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</si>
  <si>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</si>
  <si>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</si>
  <si>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</si>
  <si>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</si>
  <si>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</si>
  <si>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</si>
  <si>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</si>
  <si>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</si>
  <si>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</si>
  <si>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</si>
  <si>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</si>
  <si>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</si>
  <si>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</si>
  <si>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</si>
  <si>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</si>
  <si>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</si>
  <si>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</si>
  <si>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</si>
  <si>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</si>
  <si>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</si>
  <si>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</si>
  <si>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</si>
  <si>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</si>
  <si>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</si>
  <si>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</si>
  <si>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</si>
  <si>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</si>
  <si>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</si>
  <si>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</si>
  <si>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</si>
  <si>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</si>
  <si>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</si>
  <si>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</si>
  <si>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</si>
  <si>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</si>
  <si>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</si>
  <si>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</si>
  <si>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</si>
  <si>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</si>
  <si>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</si>
  <si>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</si>
  <si>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</si>
  <si>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</si>
  <si>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</si>
  <si>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</si>
  <si>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</si>
  <si>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</si>
  <si>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</si>
  <si>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</si>
  <si>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</si>
  <si>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</si>
  <si>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</si>
  <si>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</si>
  <si>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</si>
  <si>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</si>
  <si>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</si>
  <si>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</si>
  <si>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</si>
  <si>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</si>
  <si>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</si>
  <si>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</si>
  <si>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</si>
  <si>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</si>
  <si>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</si>
  <si>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</si>
  <si>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</si>
  <si>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</si>
  <si>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</si>
  <si>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</si>
  <si>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</si>
  <si>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</si>
  <si>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</si>
  <si>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</si>
  <si>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</si>
  <si>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</si>
  <si>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</si>
  <si>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</si>
  <si>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</si>
  <si>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</si>
  <si>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</si>
  <si>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</si>
  <si>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</si>
  <si>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</si>
  <si>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</si>
  <si>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</si>
  <si>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</si>
  <si>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</si>
  <si>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</si>
  <si>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</si>
  <si>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</si>
  <si>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</si>
  <si>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</si>
  <si>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</si>
  <si>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</si>
  <si>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</si>
  <si>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</si>
  <si>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</si>
  <si>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</si>
  <si>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</si>
  <si>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</si>
  <si>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</si>
  <si>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</si>
  <si>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</si>
  <si>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</si>
  <si>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</si>
  <si>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</si>
  <si>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</si>
  <si>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</si>
  <si>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</si>
  <si>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</si>
  <si>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</si>
  <si>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</si>
  <si>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</si>
  <si>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</si>
  <si>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</si>
  <si>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</si>
  <si>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</si>
  <si>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</si>
  <si>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</si>
  <si>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</si>
  <si>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</si>
  <si>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</si>
  <si>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</si>
  <si>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</si>
  <si>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</si>
  <si>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</si>
  <si>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</si>
  <si>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</si>
  <si>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</si>
  <si>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</si>
  <si>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</si>
  <si>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</si>
  <si>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</si>
  <si>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</si>
  <si>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</si>
  <si>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</si>
  <si>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</si>
  <si>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</si>
  <si>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</si>
  <si>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</si>
  <si>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</si>
  <si>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</si>
  <si>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</si>
  <si>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</si>
  <si>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</si>
  <si>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</si>
  <si>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</si>
  <si>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</si>
  <si>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</si>
  <si>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</si>
  <si>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</si>
  <si>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</si>
  <si>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</si>
  <si>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</si>
  <si>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</si>
  <si>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</si>
  <si>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</si>
  <si>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</si>
  <si>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</si>
  <si>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</si>
  <si>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</si>
  <si>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</si>
  <si>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</si>
  <si>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</si>
  <si>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</si>
  <si>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</si>
  <si>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</si>
  <si>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</si>
  <si>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</si>
  <si>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</si>
  <si>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</si>
  <si>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</si>
  <si>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</si>
  <si>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</si>
  <si>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</si>
  <si>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</si>
  <si>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</si>
  <si>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</si>
  <si>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</si>
  <si>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</si>
  <si>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</si>
  <si>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</si>
  <si>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</si>
  <si>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</si>
  <si>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</si>
  <si>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</si>
  <si>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</si>
  <si>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</si>
  <si>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</si>
  <si>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</si>
  <si>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</si>
  <si>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</si>
  <si>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</si>
  <si>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</si>
  <si>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</si>
  <si>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</si>
  <si>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</si>
  <si>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</si>
  <si>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</si>
  <si>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</si>
  <si>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</si>
  <si>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</si>
  <si>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</si>
  <si>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</si>
  <si>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</si>
  <si>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</si>
  <si>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</si>
  <si>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</si>
  <si>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</si>
  <si>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</si>
  <si>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</si>
  <si>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</si>
  <si>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</si>
  <si>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</si>
  <si>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</si>
  <si>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</si>
  <si>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</si>
  <si>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</si>
  <si>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</si>
  <si>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</si>
  <si>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</si>
  <si>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</si>
  <si>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</si>
  <si>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</si>
  <si>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</si>
  <si>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</si>
  <si>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</si>
  <si>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</si>
  <si>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</si>
  <si>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</si>
  <si>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</si>
  <si>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</si>
  <si>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</si>
  <si>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</si>
  <si>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</si>
  <si>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</si>
  <si>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</si>
  <si>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</si>
  <si>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</si>
  <si>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</si>
  <si>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</si>
  <si>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</si>
  <si>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</si>
  <si>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</si>
  <si>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</si>
  <si>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</si>
  <si>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</si>
  <si>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</si>
  <si>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</si>
  <si>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</si>
  <si>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</si>
  <si>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</si>
  <si>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</si>
  <si>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</si>
  <si>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</si>
  <si>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</si>
  <si>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</si>
  <si>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</si>
  <si>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</si>
  <si>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</si>
  <si>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</si>
  <si>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</si>
  <si>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</si>
  <si>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</si>
  <si>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</si>
  <si>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</si>
  <si>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</si>
  <si>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</si>
  <si>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</si>
  <si>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</si>
  <si>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</si>
  <si>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</si>
  <si>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</si>
  <si>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</si>
  <si>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</si>
  <si>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</si>
  <si>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</si>
  <si>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</si>
  <si>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</si>
  <si>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</si>
  <si>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</si>
  <si>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</si>
  <si>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</si>
  <si>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</si>
  <si>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</si>
  <si>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</si>
  <si>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</si>
  <si>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</si>
  <si>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</si>
  <si>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</si>
  <si>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</si>
  <si>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</si>
  <si>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</si>
  <si>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</si>
  <si>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</si>
  <si>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</si>
  <si>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</si>
  <si>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</si>
  <si>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</si>
  <si>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</si>
  <si>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</si>
  <si>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</si>
  <si>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</si>
  <si>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</si>
  <si>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</si>
  <si>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</si>
  <si>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</si>
  <si>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</si>
  <si>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</si>
  <si>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</si>
  <si>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</si>
  <si>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</si>
  <si>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</si>
  <si>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</si>
  <si>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</si>
  <si>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</si>
  <si>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</si>
  <si>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</si>
  <si>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</si>
  <si>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</si>
  <si>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</si>
  <si>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</si>
  <si>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</si>
  <si>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</si>
  <si>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</si>
  <si>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</si>
  <si>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</si>
  <si>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</si>
  <si>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</si>
  <si>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</si>
  <si>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</si>
  <si>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</si>
  <si>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</si>
  <si>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</si>
  <si>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</si>
  <si>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</si>
  <si>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</si>
  <si>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</si>
  <si>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</si>
  <si>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</si>
  <si>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</si>
  <si>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</si>
  <si>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</si>
  <si>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</si>
  <si>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</si>
  <si>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</si>
  <si>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</si>
  <si>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</si>
  <si>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</si>
  <si>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</si>
  <si>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</si>
  <si>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</si>
  <si>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</si>
  <si>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</si>
  <si>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</si>
  <si>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</si>
  <si>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</si>
  <si>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</si>
  <si>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</si>
  <si>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</si>
  <si>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</si>
  <si>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</si>
  <si>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</si>
  <si>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</si>
  <si>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</si>
  <si>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</si>
  <si>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</si>
  <si>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</si>
  <si>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</si>
  <si>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</si>
  <si>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</si>
  <si>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</si>
  <si>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</si>
  <si>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</si>
  <si>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</si>
  <si>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</si>
  <si>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</si>
  <si>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</si>
  <si>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</si>
  <si>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</si>
  <si>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</si>
  <si>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</si>
  <si>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</si>
  <si>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</si>
  <si>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</si>
  <si>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</si>
  <si>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</si>
  <si>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</si>
  <si>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</si>
  <si>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</si>
  <si>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</si>
  <si>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</si>
  <si>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</si>
  <si>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</si>
  <si>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</si>
  <si>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</si>
  <si>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</si>
  <si>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</si>
  <si>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</si>
  <si>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</si>
  <si>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</si>
  <si>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</si>
  <si>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</si>
  <si>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</si>
  <si>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</si>
  <si>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</si>
  <si>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</si>
  <si>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</si>
  <si>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</si>
  <si>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</si>
  <si>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</si>
  <si>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</si>
  <si>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</si>
  <si>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</si>
  <si>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</si>
  <si>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</si>
  <si>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</si>
  <si>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</si>
  <si>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</si>
  <si>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</si>
  <si>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</si>
  <si>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</si>
  <si>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</si>
  <si>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</si>
  <si>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</si>
  <si>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</si>
  <si>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</si>
  <si>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</si>
  <si>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</si>
  <si>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</si>
  <si>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</si>
  <si>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</si>
  <si>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</si>
  <si>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</si>
  <si>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</si>
  <si>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</si>
  <si>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</si>
  <si>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</si>
  <si>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</si>
  <si>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</si>
  <si>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</si>
  <si>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</si>
  <si>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</si>
  <si>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</si>
  <si>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</si>
  <si>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</si>
  <si>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</si>
  <si>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</si>
  <si>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</si>
  <si>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</si>
  <si>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</si>
  <si>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</si>
  <si>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</si>
  <si>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</si>
  <si>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</si>
  <si>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</si>
  <si>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</si>
  <si>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</si>
  <si>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</si>
  <si>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</si>
  <si>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</si>
  <si>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</si>
  <si>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</si>
  <si>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</si>
  <si>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</si>
  <si>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</si>
  <si>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</si>
  <si>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</si>
  <si>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</si>
  <si>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</si>
  <si>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</si>
  <si>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</si>
  <si>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</si>
  <si>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</si>
  <si>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</si>
  <si>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</si>
  <si>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</si>
  <si>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</si>
  <si>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</si>
  <si>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</si>
  <si>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</si>
  <si>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</si>
  <si>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</si>
  <si>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</si>
  <si>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</si>
  <si>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</si>
  <si>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</si>
  <si>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</si>
  <si>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</si>
  <si>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</si>
  <si>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</si>
  <si>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</si>
  <si>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</si>
  <si>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</si>
  <si>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</si>
  <si>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</si>
  <si>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</si>
  <si>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</si>
  <si>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</si>
  <si>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</si>
  <si>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</si>
  <si>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</si>
  <si>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</si>
  <si>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</si>
  <si>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</si>
  <si>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</si>
  <si>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</si>
  <si>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</si>
  <si>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</si>
  <si>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</si>
  <si>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</si>
  <si>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</si>
  <si>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</si>
  <si>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</si>
  <si>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</si>
  <si>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</si>
  <si>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</si>
  <si>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</si>
  <si>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</si>
  <si>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</si>
  <si>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</si>
  <si>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</si>
  <si>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</si>
  <si>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</si>
  <si>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</si>
  <si>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</si>
  <si>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</si>
  <si>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</si>
  <si>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</si>
  <si>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</si>
  <si>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</si>
  <si>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</si>
  <si>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</si>
  <si>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</si>
  <si>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</si>
  <si>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</si>
  <si>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</si>
  <si>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</si>
  <si>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</si>
  <si>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</si>
  <si>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</si>
  <si>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</si>
  <si>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</si>
  <si>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</si>
  <si>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</si>
  <si>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</si>
  <si>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</si>
  <si>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</si>
  <si>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</si>
  <si>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</si>
  <si>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</si>
  <si>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</si>
  <si>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</si>
  <si>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</si>
  <si>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</si>
  <si>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</si>
  <si>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</si>
  <si>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</si>
  <si>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</si>
  <si>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</si>
  <si>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</si>
  <si>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</si>
  <si>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</si>
  <si>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</si>
  <si>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</si>
  <si>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</si>
  <si>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</si>
  <si>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</si>
  <si>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</si>
  <si>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</si>
  <si>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</si>
  <si>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</si>
  <si>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</si>
  <si>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</si>
  <si>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</si>
  <si>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</si>
  <si>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</si>
  <si>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</si>
  <si>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</si>
  <si>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</si>
  <si>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</si>
  <si>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</si>
  <si>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</si>
  <si>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</si>
  <si>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</si>
  <si>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</si>
  <si>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</si>
  <si>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</si>
  <si>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</si>
  <si>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</si>
  <si>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</si>
  <si>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</si>
  <si>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</si>
  <si>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</si>
  <si>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</si>
  <si>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</si>
  <si>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</si>
  <si>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</si>
  <si>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</si>
  <si>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</si>
  <si>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</si>
  <si>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</si>
  <si>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</si>
  <si>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</si>
  <si>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</si>
  <si>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</si>
  <si>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</si>
  <si>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</si>
  <si>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</si>
  <si>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</si>
  <si>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</si>
  <si>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</si>
  <si>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</si>
  <si>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</si>
  <si>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</si>
  <si>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</si>
  <si>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</si>
  <si>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</si>
  <si>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</si>
  <si>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</si>
  <si>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</si>
  <si>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</si>
  <si>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</si>
  <si>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</si>
  <si>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</si>
  <si>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</si>
  <si>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</si>
  <si>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</si>
  <si>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</si>
  <si>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</si>
  <si>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</si>
  <si>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</si>
  <si>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</si>
  <si>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</si>
  <si>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</si>
  <si>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</si>
  <si>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</si>
  <si>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</si>
  <si>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</si>
  <si>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</si>
  <si>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</si>
  <si>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</si>
  <si>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</si>
  <si>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</si>
  <si>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</si>
  <si>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</si>
  <si>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</si>
  <si>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</si>
  <si>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</si>
  <si>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</si>
  <si>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</si>
  <si>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</si>
  <si>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</si>
  <si>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</si>
  <si>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</si>
  <si>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</si>
  <si>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</si>
  <si>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</si>
  <si>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</si>
  <si>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</si>
  <si>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</si>
  <si>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</si>
  <si>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</si>
  <si>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</si>
  <si>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</si>
  <si>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</si>
  <si>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</si>
  <si>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</si>
  <si>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</si>
  <si>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</si>
  <si>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</si>
  <si>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</si>
  <si>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</si>
  <si>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</si>
  <si>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</si>
  <si>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</si>
  <si>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</si>
  <si>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</si>
  <si>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</si>
  <si>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</si>
  <si>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</si>
  <si>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</si>
  <si>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</si>
  <si>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</si>
  <si>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</si>
  <si>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</si>
  <si>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</si>
  <si>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</si>
  <si>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</si>
  <si>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</si>
  <si>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</si>
  <si>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</si>
  <si>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</si>
  <si>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</si>
  <si>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</si>
  <si>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</si>
  <si>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</si>
  <si>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</si>
  <si>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</si>
  <si>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</si>
  <si>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</si>
  <si>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</si>
  <si>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</si>
  <si>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</si>
  <si>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</si>
  <si>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</si>
  <si>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</si>
  <si>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</si>
  <si>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</si>
  <si>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</si>
  <si>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</si>
  <si>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</si>
  <si>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</si>
  <si>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</si>
  <si>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</si>
  <si>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</si>
  <si>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</si>
  <si>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</si>
  <si>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</si>
  <si>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</si>
  <si>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</si>
  <si>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</si>
  <si>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</si>
  <si>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</si>
  <si>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</si>
  <si>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</si>
  <si>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</si>
  <si>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</si>
  <si>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</si>
  <si>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</si>
  <si>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</si>
  <si>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</si>
  <si>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</si>
  <si>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</si>
  <si>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</si>
  <si>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</si>
  <si>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</si>
  <si>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</si>
  <si>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</si>
  <si>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</si>
  <si>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</si>
  <si>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</si>
  <si>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</si>
  <si>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</si>
  <si>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</si>
  <si>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</si>
  <si>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</si>
  <si>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</si>
  <si>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</si>
  <si>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</si>
  <si>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</si>
  <si>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</si>
  <si>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</si>
  <si>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</si>
  <si>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</si>
  <si>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</si>
  <si>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</si>
  <si>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</si>
  <si>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</si>
  <si>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</si>
  <si>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</si>
  <si>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</si>
  <si>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</si>
  <si>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</si>
  <si>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</si>
  <si>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</si>
  <si>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</si>
  <si>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</si>
  <si>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</si>
  <si>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</si>
  <si>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</si>
  <si>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</si>
  <si>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</si>
  <si>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</si>
  <si>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</si>
  <si>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</si>
  <si>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</si>
  <si>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</si>
  <si>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</si>
  <si>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</si>
  <si>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</si>
  <si>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</si>
  <si>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</si>
  <si>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</si>
  <si>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</si>
  <si>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</si>
  <si>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</si>
  <si>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</si>
  <si>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</si>
  <si>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</si>
  <si>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</si>
  <si>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</si>
  <si>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</si>
  <si>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</si>
  <si>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</si>
  <si>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</si>
  <si>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</si>
  <si>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</si>
  <si>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</si>
  <si>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</si>
  <si>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</si>
  <si>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</si>
  <si>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</si>
  <si>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</si>
  <si>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</si>
  <si>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</si>
  <si>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</si>
  <si>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</si>
  <si>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</si>
  <si>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</si>
  <si>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</si>
  <si>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</si>
  <si>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</si>
  <si>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</si>
  <si>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</si>
  <si>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</si>
  <si>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</si>
  <si>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</si>
  <si>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</si>
  <si>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</si>
  <si>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</si>
  <si>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</si>
  <si>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</si>
  <si>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</si>
  <si>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</si>
  <si>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</si>
  <si>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</si>
  <si>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</si>
  <si>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</si>
  <si>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</si>
  <si>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</si>
  <si>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</si>
  <si>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</si>
  <si>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</si>
  <si>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</si>
  <si>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</si>
  <si>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</si>
  <si>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</si>
  <si>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</si>
  <si>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</si>
  <si>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</si>
  <si>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</si>
  <si>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</si>
  <si>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</si>
  <si>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</si>
  <si>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</si>
  <si>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</si>
  <si>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</si>
  <si>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</si>
  <si>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</si>
  <si>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</si>
  <si>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</si>
  <si>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</si>
  <si>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</si>
  <si>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</si>
  <si>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</si>
  <si>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</si>
  <si>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</si>
  <si>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</si>
  <si>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</si>
  <si>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</si>
  <si>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</si>
  <si>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</si>
  <si>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</si>
  <si>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</si>
  <si>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</si>
  <si>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</si>
  <si>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</si>
  <si>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</si>
  <si>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</si>
  <si>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</si>
  <si>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</si>
  <si>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</si>
  <si>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</si>
  <si>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</si>
  <si>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</si>
  <si>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</si>
  <si>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</si>
  <si>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</si>
  <si>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</si>
  <si>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</si>
  <si>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</si>
  <si>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</si>
  <si>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</si>
  <si>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</si>
  <si>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</si>
  <si>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</si>
  <si>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</si>
  <si>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</si>
  <si>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</si>
  <si>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</si>
  <si>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</si>
  <si>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</si>
  <si>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</si>
  <si>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</si>
  <si>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</si>
  <si>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</si>
  <si>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</si>
  <si>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</si>
  <si>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</si>
  <si>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</si>
  <si>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</si>
  <si>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</si>
  <si>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</si>
  <si>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</si>
  <si>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</si>
  <si>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</si>
  <si>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</si>
  <si>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</si>
  <si>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</si>
  <si>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</si>
  <si>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</si>
  <si>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</si>
  <si>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</si>
  <si>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</si>
  <si>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</si>
  <si>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</si>
  <si>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</si>
  <si>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</si>
  <si>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</si>
  <si>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</si>
  <si>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</si>
  <si>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</si>
  <si>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</si>
  <si>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</si>
  <si>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</si>
  <si>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</si>
  <si>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</si>
  <si>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</si>
  <si>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</si>
  <si>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</si>
  <si>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</si>
  <si>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</si>
  <si>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</si>
  <si>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</si>
  <si>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</si>
  <si>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</si>
  <si>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</si>
  <si>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</si>
  <si>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</si>
  <si>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</si>
  <si>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</si>
  <si>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</si>
  <si>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</si>
  <si>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</si>
  <si>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</si>
  <si>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</si>
  <si>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</si>
  <si>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</si>
  <si>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</si>
  <si>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</si>
  <si>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</si>
  <si>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</si>
  <si>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</si>
  <si>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</si>
  <si>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</si>
  <si>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</si>
  <si>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</si>
  <si>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</si>
  <si>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</si>
  <si>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</si>
  <si>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</si>
  <si>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</si>
  <si>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</si>
  <si>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</si>
  <si>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</si>
  <si>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</si>
  <si>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</si>
  <si>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</si>
  <si>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</si>
  <si>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</si>
  <si>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</si>
  <si>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</si>
  <si>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</si>
  <si>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</si>
  <si>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</si>
  <si>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</si>
  <si>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</si>
  <si>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</si>
  <si>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</si>
  <si>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</si>
  <si>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</si>
  <si>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</si>
  <si>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</si>
  <si>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</si>
  <si>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</si>
  <si>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</si>
  <si>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</si>
  <si>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</si>
  <si>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</si>
  <si>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</si>
  <si>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</si>
  <si>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</si>
  <si>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</si>
  <si>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</si>
  <si>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</si>
  <si>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</si>
  <si>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</si>
  <si>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</si>
  <si>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</si>
  <si>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</si>
  <si>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</si>
  <si>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</si>
  <si>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</si>
  <si>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</si>
  <si>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</si>
  <si>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</si>
  <si>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</si>
  <si>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</si>
  <si>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</si>
  <si>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</si>
  <si>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</si>
  <si>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</si>
  <si>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</si>
  <si>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</si>
  <si>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</si>
  <si>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</si>
  <si>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</si>
  <si>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</si>
  <si>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</si>
  <si>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</si>
  <si>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</si>
  <si>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</si>
  <si>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</si>
  <si>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</si>
  <si>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</si>
  <si>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</si>
  <si>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</si>
  <si>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</si>
  <si>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</si>
  <si>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</si>
  <si>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</si>
  <si>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</si>
  <si>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</si>
  <si>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</si>
  <si>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</si>
  <si>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</si>
  <si>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</si>
  <si>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</si>
  <si>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</si>
  <si>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</si>
  <si>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</si>
  <si>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</si>
  <si>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</si>
  <si>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</si>
  <si>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</si>
  <si>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</si>
  <si>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</si>
  <si>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</si>
  <si>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</si>
  <si>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</si>
  <si>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</si>
  <si>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</si>
  <si>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</si>
  <si>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</si>
  <si>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</si>
  <si>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</si>
  <si>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</si>
  <si>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</si>
  <si>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</si>
  <si>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</si>
  <si>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</si>
  <si>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</si>
  <si>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</si>
  <si>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</si>
  <si>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</si>
  <si>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</si>
  <si>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</si>
  <si>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</si>
  <si>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</si>
  <si>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</si>
  <si>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</si>
  <si>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</si>
  <si>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</si>
  <si>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</si>
  <si>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</si>
  <si>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</si>
  <si>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</si>
  <si>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</si>
  <si>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</si>
  <si>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</si>
  <si>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</si>
  <si>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</si>
  <si>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</si>
  <si>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</si>
  <si>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</si>
  <si>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</si>
  <si>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</si>
  <si>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</si>
  <si>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</si>
  <si>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</si>
  <si>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</si>
  <si>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</si>
  <si>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</si>
  <si>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</si>
  <si>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</si>
  <si>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</si>
  <si>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</si>
  <si>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</si>
  <si>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</si>
  <si>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</si>
  <si>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</si>
  <si>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</si>
  <si>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</si>
  <si>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</si>
  <si>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</si>
  <si>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</si>
  <si>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</si>
  <si>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</si>
  <si>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</si>
  <si>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</si>
  <si>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</si>
  <si>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</si>
  <si>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</si>
  <si>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</si>
  <si>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</si>
  <si>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</si>
  <si>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</si>
  <si>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</si>
  <si>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</si>
  <si>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</si>
  <si>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</si>
  <si>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</si>
  <si>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</si>
  <si>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</si>
  <si>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</si>
  <si>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</si>
  <si>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</si>
  <si>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</si>
  <si>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</si>
  <si>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</si>
  <si>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</si>
  <si>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</si>
  <si>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</si>
  <si>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</si>
  <si>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</si>
  <si>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</si>
  <si>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</si>
  <si>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</si>
  <si>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</si>
  <si>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</si>
  <si>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</si>
  <si>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</si>
  <si>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</si>
  <si>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</si>
  <si>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</si>
  <si>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</si>
  <si>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</si>
  <si>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</si>
  <si>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</si>
  <si>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</si>
  <si>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</si>
  <si>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</si>
  <si>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</si>
  <si>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</si>
  <si>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</si>
  <si>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</si>
  <si>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</si>
  <si>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</si>
  <si>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</si>
  <si>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</si>
  <si>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</si>
  <si>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</si>
  <si>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</si>
  <si>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</si>
  <si>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</si>
  <si>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</si>
  <si>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</si>
  <si>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</si>
  <si>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</si>
  <si>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</si>
  <si>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</si>
  <si>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</si>
  <si>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</si>
  <si>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</si>
  <si>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</si>
  <si>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</si>
  <si>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</si>
  <si>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</si>
  <si>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</si>
  <si>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</si>
  <si>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</si>
  <si>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</si>
  <si>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</si>
  <si>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</si>
  <si>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</si>
  <si>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</si>
  <si>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</si>
  <si>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</si>
  <si>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</si>
  <si>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</si>
  <si>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</si>
  <si>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</si>
  <si>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</si>
  <si>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</si>
  <si>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</si>
  <si>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</si>
  <si>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</si>
  <si>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</si>
  <si>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</si>
  <si>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</si>
  <si>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</si>
  <si>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</si>
  <si>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</si>
  <si>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</si>
  <si>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</si>
  <si>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</si>
  <si>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</si>
  <si>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</si>
  <si>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</si>
  <si>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</si>
  <si>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</si>
  <si>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</si>
  <si>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</si>
  <si>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</si>
  <si>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</si>
  <si>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</si>
  <si>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</si>
  <si>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</si>
  <si>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</si>
  <si>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</si>
  <si>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</si>
  <si>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</si>
  <si>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</si>
  <si>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</si>
  <si>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</si>
  <si>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</si>
  <si>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</si>
  <si>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</si>
  <si>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</si>
  <si>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</si>
  <si>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</si>
  <si>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</si>
  <si>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</si>
  <si>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</si>
  <si>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</si>
  <si>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</si>
  <si>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</si>
  <si>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</si>
  <si>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</si>
  <si>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</si>
  <si>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</si>
  <si>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</si>
  <si>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</si>
  <si>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</si>
  <si>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</si>
  <si>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</si>
  <si>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</si>
  <si>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</si>
  <si>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</si>
  <si>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</si>
  <si>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</si>
  <si>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</si>
  <si>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</si>
  <si>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</si>
  <si>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</si>
  <si>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</si>
  <si>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</si>
  <si>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</si>
  <si>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</si>
  <si>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</si>
  <si>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</si>
  <si>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</si>
  <si>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</si>
  <si>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</si>
  <si>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</si>
  <si>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</si>
  <si>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</si>
  <si>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</si>
  <si>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</si>
  <si>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</si>
  <si>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</si>
  <si>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</si>
  <si>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</si>
  <si>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</si>
  <si>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</si>
  <si>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</si>
  <si>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</si>
  <si>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</si>
  <si>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</si>
  <si>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</si>
  <si>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</si>
  <si>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</si>
  <si>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</si>
  <si>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</si>
  <si>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</si>
  <si>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</si>
  <si>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</si>
  <si>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</si>
  <si>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</si>
  <si>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</si>
  <si>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</si>
  <si>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</si>
  <si>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</si>
  <si>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</si>
  <si>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</si>
  <si>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</si>
  <si>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</si>
  <si>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</si>
  <si>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</si>
  <si>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</si>
  <si>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</si>
  <si>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</si>
  <si>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</si>
  <si>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</si>
  <si>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</si>
  <si>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</si>
  <si>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</si>
  <si>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</si>
  <si>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</si>
  <si>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</si>
  <si>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</si>
  <si>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</si>
  <si>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</si>
  <si>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</si>
  <si>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</si>
  <si>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</si>
  <si>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</si>
  <si>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</si>
  <si>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</si>
  <si>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</si>
  <si>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</si>
  <si>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</si>
  <si>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</si>
  <si>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</si>
  <si>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</si>
  <si>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</si>
  <si>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</si>
  <si>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</si>
  <si>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</si>
  <si>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</si>
  <si>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</si>
  <si>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</si>
  <si>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</si>
  <si>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</si>
  <si>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</si>
  <si>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</si>
  <si>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</si>
  <si>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</si>
  <si>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</si>
  <si>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</si>
  <si>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</si>
  <si>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</si>
  <si>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</si>
  <si>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</si>
  <si>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</si>
  <si>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</si>
  <si>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</si>
  <si>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</si>
  <si>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</si>
  <si>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</si>
  <si>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</si>
  <si>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</si>
  <si>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</si>
  <si>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</si>
  <si>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</si>
  <si>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</si>
  <si>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</si>
  <si>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</si>
  <si>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</si>
  <si>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</si>
  <si>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</si>
  <si>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</si>
  <si>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</si>
  <si>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</si>
  <si>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</si>
  <si>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</si>
  <si>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</si>
  <si>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</si>
  <si>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</si>
  <si>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</si>
  <si>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</si>
  <si>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</si>
  <si>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</si>
  <si>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</si>
  <si>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</si>
  <si>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</si>
  <si>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</si>
  <si>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</si>
  <si>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</si>
  <si>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</si>
  <si>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</si>
  <si>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</si>
  <si>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</si>
  <si>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</si>
  <si>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</si>
  <si>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</si>
  <si>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</si>
  <si>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</si>
  <si>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</si>
  <si>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</si>
  <si>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</si>
  <si>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</si>
  <si>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</si>
  <si>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</si>
  <si>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</si>
  <si>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</si>
  <si>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</si>
  <si>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</si>
  <si>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</si>
  <si>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</si>
  <si>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</si>
  <si>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</si>
  <si>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</si>
  <si>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</si>
  <si>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</si>
  <si>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</si>
  <si>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</si>
  <si>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</si>
  <si>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</si>
  <si>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</si>
  <si>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</si>
  <si>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</si>
  <si>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</si>
  <si>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</si>
  <si>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</si>
  <si>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</si>
  <si>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</si>
  <si>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</si>
  <si>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</si>
  <si>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</si>
  <si>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</si>
  <si>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</si>
  <si>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</si>
  <si>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</si>
  <si>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</si>
  <si>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</si>
  <si>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</si>
  <si>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</si>
  <si>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</si>
  <si>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</si>
  <si>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</si>
  <si>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</si>
  <si>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</si>
  <si>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</si>
  <si>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</si>
  <si>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</si>
  <si>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</si>
  <si>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</si>
  <si>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</si>
  <si>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</si>
  <si>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</si>
  <si>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</si>
  <si>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</si>
  <si>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</si>
  <si>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</si>
  <si>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</si>
  <si>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</si>
  <si>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</si>
  <si>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</si>
  <si>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</si>
  <si>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</si>
  <si>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</si>
  <si>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</si>
  <si>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</si>
  <si>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</si>
  <si>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</si>
  <si>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</si>
  <si>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</si>
  <si>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</si>
  <si>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</si>
  <si>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</si>
  <si>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</si>
  <si>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</si>
  <si>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</si>
  <si>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</si>
  <si>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</si>
  <si>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</si>
  <si>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</si>
  <si>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</si>
  <si>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</si>
  <si>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</si>
  <si>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</si>
  <si>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</si>
  <si>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</si>
  <si>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</si>
  <si>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</si>
  <si>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</si>
  <si>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</si>
  <si>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</si>
  <si>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</si>
  <si>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</si>
  <si>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</si>
  <si>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</si>
  <si>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</si>
  <si>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</si>
  <si>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</si>
  <si>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</si>
  <si>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</si>
  <si>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</si>
  <si>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</si>
  <si>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</si>
  <si>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</si>
  <si>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</si>
  <si>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</si>
  <si>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</si>
  <si>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</si>
  <si>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</si>
  <si>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</si>
  <si>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</si>
  <si>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</si>
  <si>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</si>
  <si>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</si>
  <si>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</si>
  <si>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</si>
  <si>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</si>
  <si>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</si>
  <si>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</si>
  <si>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</si>
  <si>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</si>
  <si>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</si>
  <si>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</si>
  <si>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</si>
  <si>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</si>
  <si>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</si>
  <si>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</si>
  <si>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</si>
  <si>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</si>
  <si>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</si>
  <si>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</si>
  <si>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</si>
  <si>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</si>
  <si>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</si>
  <si>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</si>
  <si>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</si>
  <si>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</si>
  <si>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</si>
  <si>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</si>
  <si>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</si>
  <si>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</si>
  <si>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</si>
  <si>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</si>
  <si>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</si>
  <si>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</si>
  <si>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</si>
  <si>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</si>
  <si>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</si>
  <si>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</si>
  <si>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</si>
  <si>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</si>
  <si>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</si>
  <si>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</si>
  <si>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</si>
  <si>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</si>
  <si>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</si>
  <si>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</si>
  <si>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</si>
  <si>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</si>
  <si>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</si>
  <si>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</si>
  <si>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</si>
  <si>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</si>
  <si>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</si>
  <si>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</si>
  <si>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</si>
  <si>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</si>
  <si>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</si>
  <si>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</si>
  <si>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</si>
  <si>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</si>
  <si>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</si>
  <si>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</si>
  <si>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</si>
  <si>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</si>
  <si>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</si>
  <si>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</si>
  <si>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</si>
  <si>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</si>
  <si>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</si>
  <si>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</si>
  <si>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</si>
  <si>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</si>
  <si>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</si>
  <si>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</si>
  <si>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</si>
  <si>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</si>
  <si>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</si>
  <si>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</si>
  <si>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</si>
  <si>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</si>
  <si>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</si>
  <si>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</si>
  <si>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</si>
  <si>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</si>
  <si>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</si>
  <si>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</si>
  <si>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</si>
  <si>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</si>
  <si>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</si>
  <si>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</si>
  <si>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</si>
  <si>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</si>
  <si>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</si>
  <si>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</si>
  <si>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</si>
  <si>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</si>
  <si>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</si>
  <si>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</si>
  <si>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</si>
  <si>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</si>
  <si>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</si>
  <si>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</si>
  <si>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</si>
  <si>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</si>
  <si>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</si>
  <si>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</si>
  <si>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</si>
  <si>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</si>
  <si>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</si>
  <si>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</si>
  <si>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</si>
  <si>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</si>
  <si>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</si>
  <si>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</si>
  <si>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</si>
  <si>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</si>
  <si>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</si>
  <si>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</si>
  <si>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</si>
  <si>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</si>
  <si>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</si>
  <si>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</si>
  <si>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</si>
  <si>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</si>
  <si>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</si>
  <si>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</si>
  <si>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</si>
  <si>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</si>
  <si>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</si>
  <si>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</si>
  <si>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</si>
  <si>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</si>
  <si>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</si>
  <si>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</si>
  <si>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</si>
  <si>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</si>
  <si>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</si>
  <si>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</si>
  <si>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</si>
  <si>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</si>
  <si>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</si>
  <si>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</si>
  <si>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</si>
  <si>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</si>
  <si>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</si>
  <si>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</si>
  <si>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</si>
  <si>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</si>
  <si>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</si>
  <si>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</si>
  <si>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</si>
  <si>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</si>
  <si>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</si>
  <si>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</si>
  <si>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</si>
  <si>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</si>
  <si>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</si>
  <si>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</si>
  <si>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</si>
  <si>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</si>
  <si>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</si>
  <si>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</si>
  <si>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</si>
  <si>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</si>
  <si>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</si>
  <si>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</si>
  <si>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</si>
  <si>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</si>
  <si>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</si>
  <si>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</si>
  <si>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</si>
  <si>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</si>
  <si>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</si>
  <si>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</si>
  <si>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</si>
  <si>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</si>
  <si>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</si>
  <si>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</si>
  <si>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</si>
  <si>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</si>
  <si>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</si>
  <si>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</si>
  <si>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</si>
  <si>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</si>
  <si>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</si>
  <si>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</si>
  <si>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</si>
  <si>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</si>
  <si>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</si>
  <si>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</si>
  <si>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</si>
  <si>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</si>
  <si>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</si>
  <si>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</si>
  <si>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</si>
  <si>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</si>
  <si>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</si>
  <si>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</si>
  <si>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</si>
  <si>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</si>
  <si>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</si>
  <si>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</si>
  <si>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</si>
  <si>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</si>
  <si>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</si>
  <si>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</si>
  <si>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</si>
  <si>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</si>
  <si>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</si>
  <si>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</si>
  <si>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</si>
  <si>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</si>
  <si>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</si>
  <si>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</si>
  <si>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</si>
  <si>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</si>
  <si>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</si>
  <si>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</si>
  <si>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</si>
  <si>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</si>
  <si>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</si>
  <si>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</si>
  <si>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</si>
  <si>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</si>
  <si>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</si>
  <si>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</si>
  <si>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</si>
  <si>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</si>
  <si>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</si>
  <si>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</si>
  <si>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</si>
  <si>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</si>
  <si>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</si>
  <si>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</si>
  <si>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</si>
  <si>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</si>
  <si>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</si>
  <si>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</si>
  <si>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</si>
  <si>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</si>
  <si>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</si>
  <si>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</si>
  <si>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</si>
  <si>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</si>
  <si>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</si>
  <si>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</si>
  <si>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</si>
  <si>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</si>
  <si>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</si>
  <si>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</si>
  <si>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</si>
  <si>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</si>
  <si>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</si>
  <si>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</si>
  <si>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</si>
  <si>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</si>
  <si>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</si>
  <si>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</si>
  <si>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</si>
  <si>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</si>
  <si>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</si>
  <si>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</si>
  <si>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</si>
  <si>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</si>
  <si>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</si>
  <si>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</si>
  <si>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</si>
  <si>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</si>
  <si>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</si>
  <si>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</si>
  <si>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</si>
  <si>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</si>
  <si>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</si>
  <si>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</si>
  <si>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</si>
  <si>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</si>
  <si>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</si>
  <si>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</si>
  <si>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</si>
  <si>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</si>
  <si>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</si>
  <si>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</si>
  <si>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</si>
  <si>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</si>
  <si>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</si>
  <si>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</si>
  <si>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</si>
  <si>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</si>
  <si>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</si>
  <si>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</si>
  <si>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</si>
  <si>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</si>
  <si>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</si>
  <si>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</si>
  <si>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</si>
  <si>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</si>
  <si>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</si>
  <si>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</si>
  <si>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</si>
  <si>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</si>
  <si>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</si>
  <si>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</si>
  <si>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</si>
  <si>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</si>
  <si>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</si>
  <si>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</si>
  <si>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</si>
  <si>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</si>
  <si>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</si>
  <si>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</si>
  <si>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</si>
  <si>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</si>
  <si>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</si>
  <si>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</si>
  <si>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</si>
  <si>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</si>
  <si>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</si>
  <si>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</si>
  <si>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</si>
  <si>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</si>
  <si>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</si>
  <si>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</si>
  <si>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</si>
  <si>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</si>
  <si>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</si>
  <si>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</si>
  <si>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</si>
  <si>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</si>
  <si>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</si>
  <si>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</si>
  <si>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</si>
  <si>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</si>
  <si>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</si>
  <si>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</si>
  <si>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</si>
  <si>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</si>
  <si>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</si>
  <si>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</si>
  <si>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</si>
  <si>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</si>
  <si>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</si>
  <si>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</si>
  <si>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</si>
  <si>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</si>
  <si>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</si>
  <si>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</si>
  <si>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</si>
  <si>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</si>
  <si>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</si>
  <si>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</si>
  <si>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</si>
  <si>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</si>
  <si>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</si>
  <si>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</si>
  <si>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</si>
  <si>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</si>
  <si>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</si>
  <si>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</si>
  <si>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</si>
  <si>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</si>
  <si>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</si>
  <si>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</si>
  <si>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</si>
  <si>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</si>
  <si>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</si>
  <si>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</si>
  <si>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</si>
  <si>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</si>
  <si>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</si>
  <si>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</si>
  <si>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</si>
  <si>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</si>
  <si>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</si>
  <si>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</si>
  <si>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</si>
  <si>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</si>
  <si>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</si>
  <si>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</si>
  <si>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</si>
  <si>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</si>
  <si>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</si>
  <si>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</si>
  <si>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</si>
  <si>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</si>
  <si>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</si>
  <si>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</si>
  <si>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</si>
  <si>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</si>
  <si>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</si>
  <si>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</si>
  <si>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</si>
  <si>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</si>
  <si>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</si>
  <si>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</si>
  <si>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</si>
  <si>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</si>
  <si>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</si>
  <si>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</si>
  <si>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</si>
  <si>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</si>
  <si>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</si>
  <si>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</si>
  <si>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</si>
  <si>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</si>
  <si>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</si>
  <si>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</si>
  <si>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</si>
  <si>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</si>
  <si>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</si>
  <si>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</si>
  <si>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</si>
  <si>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</si>
  <si>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</si>
  <si>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</si>
  <si>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</si>
  <si>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</si>
  <si>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</si>
  <si>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</si>
  <si>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</si>
  <si>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</si>
  <si>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</si>
  <si>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</si>
  <si>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</si>
  <si>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</si>
  <si>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</si>
  <si>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</si>
  <si>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</si>
  <si>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</si>
  <si>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</si>
  <si>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</si>
  <si>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</si>
  <si>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</si>
  <si>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</si>
  <si>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</si>
  <si>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</si>
  <si>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</si>
  <si>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</si>
  <si>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</si>
  <si>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</si>
  <si>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</si>
  <si>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</si>
  <si>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</si>
  <si>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</si>
  <si>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</si>
  <si>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</si>
  <si>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</si>
  <si>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</si>
  <si>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</si>
  <si>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</si>
  <si>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</si>
  <si>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</si>
  <si>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</si>
  <si>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</si>
  <si>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</si>
  <si>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</si>
  <si>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</si>
  <si>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</si>
  <si>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</si>
  <si>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</si>
  <si>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</si>
  <si>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</si>
  <si>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</si>
  <si>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</si>
  <si>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</si>
  <si>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</si>
  <si>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</si>
  <si>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</si>
  <si>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</si>
  <si>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</si>
  <si>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</si>
  <si>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</si>
  <si>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</si>
  <si>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</si>
  <si>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</si>
  <si>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</si>
  <si>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</si>
  <si>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</si>
  <si>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</si>
  <si>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</si>
  <si>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</si>
  <si>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</si>
  <si>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</si>
  <si>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</si>
  <si>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</si>
  <si>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</si>
  <si>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</si>
  <si>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</si>
  <si>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</si>
  <si>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</si>
  <si>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</si>
  <si>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</si>
  <si>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</si>
  <si>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</si>
  <si>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</si>
  <si>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</si>
  <si>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</si>
  <si>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</si>
  <si>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</si>
  <si>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</si>
  <si>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</si>
  <si>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</si>
  <si>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</si>
  <si>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</si>
  <si>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</si>
  <si>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</si>
  <si>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</si>
  <si>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</si>
  <si>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</si>
  <si>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</si>
  <si>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</si>
  <si>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</si>
  <si>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</si>
  <si>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</si>
  <si>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</si>
  <si>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</si>
  <si>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</si>
  <si>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</si>
  <si>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</si>
  <si>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</si>
  <si>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</si>
  <si>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</si>
  <si>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</si>
  <si>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</si>
  <si>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</si>
  <si>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</si>
  <si>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</si>
  <si>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</si>
  <si>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</si>
  <si>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</si>
  <si>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</si>
  <si>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</si>
  <si>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</si>
  <si>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</si>
  <si>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</si>
  <si>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</si>
  <si>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</si>
  <si>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</si>
  <si>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</si>
  <si>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</si>
  <si>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</si>
  <si>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</si>
  <si>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</si>
  <si>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</si>
  <si>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</si>
  <si>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</si>
  <si>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</si>
  <si>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</si>
  <si>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</si>
  <si>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</si>
  <si>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</si>
  <si>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</si>
  <si>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</si>
  <si>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</si>
  <si>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</si>
  <si>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</si>
  <si>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</si>
  <si>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</si>
  <si>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</si>
  <si>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</si>
  <si>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</si>
  <si>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</si>
  <si>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</si>
  <si>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</si>
  <si>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</si>
  <si>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</si>
  <si>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</si>
  <si>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</si>
  <si>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</si>
  <si>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</si>
  <si>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</si>
  <si>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</si>
  <si>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</si>
  <si>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</si>
  <si>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</si>
  <si>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</si>
  <si>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</si>
  <si>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</si>
  <si>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</si>
  <si>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</si>
  <si>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</si>
  <si>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</si>
  <si>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</si>
  <si>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</si>
  <si>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</si>
  <si>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</si>
  <si>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</si>
  <si>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</si>
  <si>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</si>
  <si>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</si>
  <si>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</si>
  <si>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</si>
  <si>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</si>
  <si>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</si>
  <si>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</si>
  <si>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</si>
  <si>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</si>
  <si>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</si>
  <si>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</si>
  <si>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</si>
  <si>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</si>
  <si>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</si>
  <si>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</si>
  <si>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</si>
  <si>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</si>
  <si>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</si>
  <si>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</si>
  <si>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</si>
  <si>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</si>
  <si>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</si>
  <si>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</si>
  <si>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</si>
  <si>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</si>
  <si>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</si>
  <si>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</si>
  <si>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</si>
  <si>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</si>
  <si>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</si>
  <si>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</si>
  <si>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</si>
  <si>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</si>
  <si>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</si>
  <si>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</si>
  <si>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</si>
  <si>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</si>
  <si>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</si>
  <si>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</si>
  <si>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</si>
  <si>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</si>
  <si>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</si>
  <si>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</si>
  <si>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</si>
  <si>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</si>
  <si>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</si>
  <si>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</si>
  <si>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</si>
  <si>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</si>
  <si>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</si>
  <si>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</si>
  <si>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</si>
  <si>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</si>
  <si>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</si>
  <si>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</si>
  <si>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</si>
  <si>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</si>
  <si>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</si>
  <si>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</si>
  <si>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</si>
  <si>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</si>
  <si>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</si>
  <si>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</si>
  <si>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</si>
  <si>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</si>
  <si>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</si>
  <si>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</si>
  <si>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</si>
  <si>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</si>
  <si>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</si>
  <si>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</si>
  <si>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</si>
  <si>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</si>
  <si>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</si>
  <si>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</si>
  <si>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</si>
  <si>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</si>
  <si>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</si>
  <si>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</si>
  <si>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</si>
  <si>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</si>
  <si>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</si>
  <si>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</si>
  <si>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</si>
  <si>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</si>
  <si>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</si>
  <si>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</si>
  <si>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</si>
  <si>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</si>
  <si>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</si>
  <si>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</si>
  <si>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</si>
  <si>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</si>
  <si>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</si>
  <si>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</si>
  <si>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</si>
  <si>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</si>
  <si>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</si>
  <si>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</si>
  <si>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</si>
  <si>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</si>
  <si>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</si>
  <si>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</si>
  <si>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</si>
  <si>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</si>
  <si>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</si>
  <si>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</si>
  <si>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</si>
  <si>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</si>
  <si>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</si>
  <si>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</si>
  <si>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</si>
  <si>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</si>
  <si>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</si>
  <si>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</si>
  <si>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</si>
  <si>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</si>
  <si>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</si>
  <si>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</si>
  <si>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</si>
  <si>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</si>
  <si>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</si>
  <si>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</si>
  <si>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</si>
  <si>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</si>
  <si>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</si>
  <si>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</si>
  <si>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</si>
  <si>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</si>
  <si>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</si>
  <si>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</si>
  <si>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</si>
  <si>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</si>
  <si>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</si>
  <si>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</si>
  <si>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</si>
  <si>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</si>
  <si>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</si>
  <si>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</si>
  <si>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</si>
  <si>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</si>
  <si>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</si>
  <si>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</si>
  <si>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</si>
  <si>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</si>
  <si>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</si>
  <si>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</si>
  <si>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</si>
  <si>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</si>
  <si>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</si>
  <si>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</si>
  <si>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</si>
  <si>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</si>
  <si>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</si>
  <si>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</si>
  <si>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</si>
  <si>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</si>
  <si>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</si>
  <si>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</si>
  <si>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</si>
  <si>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</si>
  <si>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</si>
  <si>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</si>
  <si>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</si>
  <si>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</si>
  <si>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</si>
  <si>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</si>
  <si>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</si>
  <si>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</si>
  <si>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</si>
  <si>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</si>
  <si>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</si>
  <si>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</si>
  <si>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</si>
  <si>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</si>
  <si>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</si>
  <si>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</si>
  <si>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</si>
  <si>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</si>
  <si>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</si>
  <si>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</si>
  <si>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</si>
  <si>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</si>
  <si>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</si>
  <si>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</si>
  <si>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</si>
  <si>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</si>
  <si>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</si>
  <si>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</si>
  <si>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</si>
  <si>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</si>
  <si>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</si>
  <si>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</si>
  <si>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</si>
  <si>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</si>
  <si>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</si>
  <si>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</si>
  <si>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</si>
  <si>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</si>
  <si>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</si>
  <si>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</si>
  <si>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</si>
  <si>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</si>
  <si>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</si>
  <si>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</si>
  <si>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</si>
  <si>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</si>
  <si>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</si>
  <si>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</si>
  <si>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</si>
  <si>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</si>
  <si>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</si>
  <si>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</si>
  <si>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</si>
  <si>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</si>
  <si>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</si>
  <si>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</si>
  <si>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</si>
  <si>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</si>
  <si>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</si>
  <si>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</si>
  <si>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</si>
  <si>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</si>
  <si>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</si>
  <si>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</si>
  <si>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</si>
  <si>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</si>
  <si>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</si>
  <si>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</si>
  <si>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</si>
  <si>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</si>
  <si>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</si>
  <si>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</si>
  <si>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</si>
  <si>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</si>
  <si>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</si>
  <si>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</si>
  <si>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</si>
  <si>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</si>
  <si>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</si>
  <si>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</si>
  <si>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</si>
  <si>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</si>
  <si>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</si>
  <si>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</si>
  <si>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</si>
  <si>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</si>
  <si>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</si>
  <si>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</si>
  <si>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</si>
  <si>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</si>
  <si>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</si>
  <si>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</si>
  <si>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</si>
  <si>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</si>
  <si>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</si>
  <si>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</si>
  <si>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</si>
  <si>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</si>
  <si>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</si>
  <si>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</si>
  <si>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</si>
  <si>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</si>
  <si>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</si>
  <si>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</si>
  <si>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</si>
  <si>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</si>
  <si>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</si>
  <si>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</si>
  <si>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</si>
  <si>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</si>
  <si>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</si>
  <si>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</si>
  <si>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</si>
  <si>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</si>
  <si>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</si>
  <si>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</si>
  <si>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</si>
  <si>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</si>
  <si>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</si>
  <si>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</si>
  <si>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</si>
  <si>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</si>
  <si>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</si>
  <si>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</si>
  <si>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</si>
  <si>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</si>
  <si>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</si>
  <si>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</si>
  <si>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</si>
  <si>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</si>
  <si>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</si>
  <si>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</si>
  <si>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</si>
  <si>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</si>
  <si>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</si>
  <si>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</si>
  <si>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</si>
  <si>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</si>
  <si>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</si>
  <si>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</si>
  <si>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</si>
  <si>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</si>
  <si>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</si>
  <si>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</si>
  <si>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</si>
  <si>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</si>
  <si>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</si>
  <si>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</si>
  <si>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</si>
  <si>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</si>
  <si>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</si>
  <si>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</si>
  <si>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</si>
  <si>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</si>
  <si>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</si>
  <si>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</si>
  <si>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</si>
  <si>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</si>
  <si>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</si>
  <si>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</si>
  <si>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</si>
  <si>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</si>
  <si>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</si>
  <si>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</si>
  <si>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</si>
  <si>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</si>
  <si>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</si>
  <si>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</si>
  <si>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</si>
  <si>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</si>
  <si>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</si>
  <si>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</si>
  <si>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</si>
  <si>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</si>
  <si>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</si>
  <si>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</si>
  <si>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</si>
  <si>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</si>
  <si>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</si>
  <si>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</si>
  <si>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</si>
  <si>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</si>
  <si>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</si>
  <si>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</si>
  <si>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</si>
  <si>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</si>
  <si>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</si>
  <si>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</si>
  <si>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</si>
  <si>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</si>
  <si>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</si>
  <si>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</si>
  <si>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</si>
  <si>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</si>
  <si>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</si>
  <si>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</si>
  <si>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</si>
  <si>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</si>
  <si>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</si>
  <si>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</si>
  <si>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</si>
  <si>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</si>
  <si>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</si>
  <si>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</si>
  <si>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</si>
  <si>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</si>
  <si>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</si>
  <si>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</si>
  <si>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</si>
  <si>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</si>
  <si>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</si>
  <si>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</si>
  <si>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</si>
  <si>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</si>
  <si>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</si>
  <si>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</si>
  <si>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</si>
  <si>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</si>
  <si>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</si>
  <si>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</si>
  <si>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</si>
  <si>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</si>
  <si>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</si>
  <si>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</si>
  <si>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</si>
  <si>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</si>
  <si>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</si>
  <si>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</si>
  <si>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</si>
  <si>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</si>
  <si>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</si>
  <si>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</si>
  <si>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</si>
  <si>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</si>
  <si>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</si>
  <si>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</si>
  <si>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</si>
  <si>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</si>
  <si>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</si>
  <si>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</si>
  <si>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</si>
  <si>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</si>
  <si>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</si>
  <si>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</si>
  <si>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</si>
  <si>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</si>
  <si>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</si>
  <si>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</si>
  <si>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</si>
  <si>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</si>
  <si>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</si>
  <si>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</si>
  <si>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</si>
  <si>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</si>
  <si>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</si>
  <si>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</si>
  <si>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</si>
  <si>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</si>
  <si>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</si>
  <si>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</si>
  <si>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</si>
  <si>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</si>
  <si>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</si>
  <si>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</si>
  <si>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</si>
  <si>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</si>
  <si>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</si>
  <si>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</si>
  <si>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</si>
  <si>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</si>
  <si>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</si>
  <si>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</si>
  <si>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</si>
  <si>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</si>
  <si>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</si>
  <si>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</si>
  <si>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</si>
  <si>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</si>
  <si>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</si>
  <si>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</si>
  <si>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</si>
  <si>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</si>
  <si>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</si>
  <si>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</si>
  <si>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</si>
  <si>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</si>
  <si>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</si>
  <si>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</si>
  <si>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</si>
  <si>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</si>
  <si>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</si>
  <si>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</si>
  <si>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</si>
  <si>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</si>
  <si>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</si>
  <si>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</si>
  <si>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</si>
  <si>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</si>
  <si>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</si>
  <si>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</si>
  <si>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</si>
  <si>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</si>
  <si>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</si>
  <si>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</si>
  <si>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</si>
  <si>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</si>
  <si>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</si>
  <si>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</si>
  <si>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</si>
  <si>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</si>
  <si>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</si>
  <si>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</si>
  <si>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</si>
  <si>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</si>
  <si>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</si>
  <si>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</si>
  <si>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</si>
  <si>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</si>
  <si>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</si>
  <si>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</si>
  <si>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</si>
  <si>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</si>
  <si>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</si>
  <si>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</si>
  <si>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</si>
  <si>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</si>
  <si>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</si>
  <si>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</si>
  <si>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</si>
  <si>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</si>
  <si>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</si>
  <si>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</si>
  <si>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</si>
  <si>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</si>
  <si>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</si>
  <si>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</si>
  <si>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</si>
  <si>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</si>
  <si>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</si>
  <si>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</si>
  <si>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</si>
  <si>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</si>
  <si>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</si>
  <si>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</si>
  <si>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</si>
  <si>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</si>
  <si>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</si>
  <si>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</si>
  <si>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</si>
  <si>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</si>
  <si>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</si>
  <si>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</si>
  <si>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</si>
  <si>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</si>
  <si>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</si>
  <si>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</si>
  <si>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</si>
  <si>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</si>
  <si>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</si>
  <si>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</si>
  <si>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</si>
  <si>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</si>
  <si>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</si>
  <si>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</si>
  <si>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</si>
  <si>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</si>
  <si>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</si>
  <si>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</si>
  <si>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</si>
  <si>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</si>
  <si>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</si>
  <si>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</si>
  <si>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</si>
  <si>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</si>
  <si>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</si>
  <si>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</si>
  <si>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</si>
  <si>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</si>
  <si>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</si>
  <si>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</si>
  <si>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</si>
  <si>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</si>
  <si>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</si>
  <si>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</si>
  <si>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</si>
  <si>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</si>
  <si>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</si>
  <si>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</si>
  <si>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</si>
  <si>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</si>
  <si>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</si>
  <si>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</si>
  <si>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</si>
  <si>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</si>
  <si>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</si>
  <si>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</si>
  <si>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</si>
  <si>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</si>
  <si>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</si>
  <si>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</si>
  <si>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</si>
  <si>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</si>
  <si>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</si>
  <si>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</si>
  <si>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</si>
  <si>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</si>
  <si>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</si>
  <si>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</si>
  <si>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</si>
  <si>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</si>
  <si>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</si>
  <si>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</si>
  <si>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</si>
  <si>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</si>
  <si>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</si>
  <si>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</si>
  <si>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</si>
  <si>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</si>
  <si>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</si>
  <si>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</si>
  <si>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</si>
  <si>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</si>
  <si>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</si>
  <si>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</si>
  <si>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</si>
  <si>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</si>
  <si>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</si>
  <si>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</si>
  <si>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</si>
  <si>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</si>
  <si>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</si>
  <si>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</si>
  <si>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</si>
  <si>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</si>
  <si>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</si>
  <si>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</si>
  <si>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</si>
  <si>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</si>
  <si>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</si>
  <si>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</si>
  <si>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</si>
  <si>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</si>
  <si>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</si>
  <si>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</si>
  <si>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</si>
  <si>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</si>
  <si>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</si>
  <si>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</si>
  <si>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</si>
  <si>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</si>
  <si>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</si>
  <si>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</si>
  <si>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</si>
  <si>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</si>
  <si>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</si>
  <si>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</si>
  <si>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</si>
  <si>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</si>
  <si>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</si>
  <si>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</si>
  <si>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</si>
  <si>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</si>
  <si>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</si>
  <si>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</si>
  <si>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</si>
  <si>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</si>
  <si>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</si>
  <si>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</si>
  <si>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</si>
  <si>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</si>
  <si>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</si>
  <si>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</si>
  <si>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</si>
  <si>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</si>
  <si>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</si>
  <si>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</si>
  <si>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</si>
  <si>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</si>
  <si>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</si>
  <si>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</si>
  <si>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</si>
  <si>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</si>
  <si>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</si>
  <si>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</si>
  <si>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</si>
  <si>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</si>
  <si>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</si>
  <si>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</si>
  <si>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</si>
  <si>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</si>
  <si>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</si>
  <si>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</si>
  <si>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</si>
  <si>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</si>
  <si>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</si>
  <si>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</si>
  <si>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</si>
  <si>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</si>
  <si>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</si>
  <si>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</si>
  <si>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</si>
  <si>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</si>
  <si>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</si>
  <si>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</si>
  <si>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</si>
  <si>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</si>
  <si>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</si>
  <si>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</si>
  <si>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</si>
  <si>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</si>
  <si>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</si>
  <si>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</si>
  <si>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</si>
  <si>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</si>
  <si>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</si>
  <si>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</si>
  <si>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</si>
  <si>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</si>
  <si>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</si>
  <si>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</si>
  <si>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</si>
  <si>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</si>
  <si>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</si>
  <si>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</si>
  <si>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</si>
  <si>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</si>
  <si>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</si>
  <si>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</si>
  <si>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</si>
  <si>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</si>
  <si>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</si>
  <si>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</si>
  <si>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</si>
  <si>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</si>
  <si>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</si>
  <si>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</si>
  <si>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</si>
  <si>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</si>
  <si>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</si>
  <si>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</si>
  <si>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</si>
  <si>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</si>
  <si>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</si>
  <si>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</si>
  <si>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</si>
  <si>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</si>
  <si>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</si>
  <si>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</si>
  <si>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</si>
  <si>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</si>
  <si>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</si>
  <si>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</si>
  <si>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</si>
  <si>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</si>
  <si>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</si>
  <si>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</si>
  <si>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</si>
  <si>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</si>
  <si>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</si>
  <si>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</si>
  <si>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</si>
  <si>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</si>
  <si>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</si>
  <si>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</si>
  <si>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</si>
  <si>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</si>
  <si>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</si>
  <si>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</si>
  <si>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</si>
  <si>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</si>
  <si>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</si>
  <si>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</si>
  <si>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</si>
  <si>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</si>
  <si>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</si>
  <si>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</si>
  <si>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</si>
  <si>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</si>
  <si>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</si>
  <si>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</si>
  <si>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</si>
  <si>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</si>
  <si>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</si>
  <si>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</si>
  <si>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</si>
  <si>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</si>
  <si>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</si>
  <si>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</si>
  <si>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</si>
  <si>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</si>
  <si>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</si>
  <si>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</si>
  <si>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</si>
  <si>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</si>
  <si>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</si>
  <si>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</si>
  <si>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</si>
  <si>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</si>
  <si>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</si>
  <si>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</si>
  <si>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</si>
  <si>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</si>
  <si>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</si>
  <si>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</si>
  <si>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</si>
  <si>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</si>
  <si>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</si>
  <si>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</si>
  <si>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</si>
  <si>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</si>
  <si>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</si>
  <si>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</si>
  <si>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</si>
  <si>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</si>
  <si>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</si>
  <si>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</si>
  <si>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</si>
  <si>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</si>
  <si>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</si>
  <si>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</si>
  <si>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</si>
  <si>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</si>
  <si>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</si>
  <si>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</si>
  <si>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</si>
  <si>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</si>
  <si>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</si>
  <si>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</si>
  <si>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</si>
  <si>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</si>
  <si>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</si>
  <si>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</si>
  <si>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</si>
  <si>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</si>
  <si>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</si>
  <si>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</si>
  <si>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</si>
  <si>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</si>
  <si>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</si>
  <si>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</si>
  <si>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</si>
  <si>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</si>
  <si>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</si>
  <si>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</si>
  <si>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</si>
  <si>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</si>
  <si>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</si>
  <si>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</si>
  <si>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</si>
  <si>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</si>
  <si>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</si>
  <si>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</si>
  <si>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</si>
  <si>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</si>
  <si>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</si>
  <si>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</si>
  <si>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</si>
  <si>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</si>
  <si>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</si>
  <si>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</si>
  <si>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</si>
  <si>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</si>
  <si>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</si>
  <si>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</si>
  <si>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</si>
  <si>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</si>
  <si>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</si>
  <si>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</si>
  <si>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</si>
  <si>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</si>
  <si>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</si>
  <si>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</si>
  <si>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</si>
  <si>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</si>
  <si>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</si>
  <si>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</si>
  <si>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</si>
  <si>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</si>
  <si>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</si>
  <si>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</si>
  <si>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</si>
  <si>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</si>
  <si>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</si>
  <si>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</si>
  <si>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</si>
  <si>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</si>
  <si>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</si>
  <si>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</si>
  <si>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</si>
  <si>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</si>
  <si>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</si>
  <si>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</si>
  <si>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</si>
  <si>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</si>
  <si>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</si>
  <si>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</si>
  <si>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</si>
  <si>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</si>
  <si>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</si>
  <si>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</si>
  <si>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</si>
  <si>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</si>
  <si>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</si>
  <si>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</si>
  <si>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</si>
  <si>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</si>
  <si>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</si>
  <si>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</si>
  <si>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</si>
  <si>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</si>
  <si>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</si>
  <si>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</si>
  <si>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</si>
  <si>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</si>
  <si>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</si>
  <si>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</si>
  <si>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</si>
  <si>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</si>
  <si>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</si>
  <si>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</si>
  <si>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</si>
  <si>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</si>
  <si>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</si>
  <si>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</si>
  <si>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</si>
  <si>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</si>
  <si>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</si>
  <si>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</si>
  <si>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</si>
  <si>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</si>
  <si>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</si>
  <si>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</si>
  <si>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</si>
  <si>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</si>
  <si>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</si>
  <si>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</si>
  <si>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</si>
  <si>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</si>
  <si>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</si>
  <si>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</si>
  <si>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</si>
  <si>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</si>
  <si>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</si>
  <si>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</si>
  <si>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</si>
  <si>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</si>
  <si>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</si>
  <si>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</si>
  <si>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</si>
  <si>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</si>
  <si>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</si>
  <si>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</si>
  <si>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</si>
  <si>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</si>
  <si>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</si>
  <si>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</si>
  <si>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</si>
  <si>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</si>
  <si>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</si>
  <si>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</si>
  <si>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</si>
  <si>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</si>
  <si>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</si>
  <si>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</si>
  <si>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</si>
  <si>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</si>
  <si>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</si>
  <si>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</si>
  <si>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</si>
  <si>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</si>
  <si>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</si>
  <si>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</si>
  <si>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</si>
  <si>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</si>
  <si>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</si>
  <si>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</si>
  <si>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</si>
  <si>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</si>
  <si>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</si>
  <si>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</si>
  <si>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</si>
  <si>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</si>
  <si>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</si>
  <si>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</si>
  <si>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</si>
  <si>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</si>
  <si>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</si>
  <si>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</si>
  <si>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</si>
  <si>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</si>
  <si>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</si>
  <si>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</si>
  <si>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</si>
  <si>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</si>
  <si>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</si>
  <si>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</si>
  <si>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</si>
  <si>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</si>
  <si>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</si>
  <si>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</si>
  <si>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</si>
  <si>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</si>
  <si>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</si>
  <si>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</si>
  <si>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</si>
  <si>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</si>
  <si>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</si>
  <si>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</si>
  <si>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</si>
  <si>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</si>
  <si>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</si>
  <si>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</si>
  <si>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</si>
  <si>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</si>
  <si>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</si>
  <si>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</si>
  <si>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</si>
  <si>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</si>
  <si>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</si>
  <si>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</si>
  <si>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</si>
  <si>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</si>
  <si>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</si>
  <si>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</si>
  <si>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</si>
  <si>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</si>
  <si>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</si>
  <si>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</si>
  <si>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</si>
  <si>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</si>
  <si>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</si>
  <si>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</si>
  <si>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</si>
  <si>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</si>
  <si>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</si>
  <si>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</si>
  <si>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</si>
  <si>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</si>
  <si>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</si>
  <si>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</si>
  <si>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</si>
  <si>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</si>
  <si>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</si>
  <si>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</si>
  <si>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</si>
  <si>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</si>
  <si>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</si>
  <si>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</si>
  <si>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</si>
  <si>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</si>
  <si>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</si>
  <si>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</si>
  <si>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</si>
  <si>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</si>
  <si>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</si>
  <si>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</si>
  <si>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</si>
  <si>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</si>
  <si>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</si>
  <si>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</si>
  <si>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</si>
  <si>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</si>
  <si>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</si>
  <si>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</si>
  <si>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</si>
  <si>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</si>
  <si>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</si>
  <si>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</si>
  <si>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</si>
  <si>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</si>
  <si>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</si>
  <si>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</si>
  <si>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</si>
  <si>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</si>
  <si>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</si>
  <si>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</si>
  <si>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</si>
  <si>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</si>
  <si>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</si>
  <si>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</si>
  <si>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</si>
  <si>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</si>
  <si>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</si>
  <si>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</si>
  <si>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</si>
  <si>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</si>
  <si>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</si>
  <si>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</si>
  <si>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</si>
  <si>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</si>
  <si>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</si>
  <si>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</si>
  <si>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</si>
  <si>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</si>
  <si>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</si>
  <si>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</si>
  <si>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</si>
  <si>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</si>
  <si>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</si>
  <si>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</si>
  <si>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</si>
  <si>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</si>
  <si>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</si>
  <si>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</si>
  <si>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</si>
  <si>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</si>
  <si>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</si>
  <si>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</si>
  <si>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</si>
  <si>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</si>
  <si>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</si>
  <si>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</si>
  <si>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</si>
  <si>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</si>
  <si>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</si>
  <si>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</si>
  <si>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</si>
  <si>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</si>
  <si>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</si>
  <si>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</si>
  <si>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</si>
  <si>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</si>
  <si>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</si>
  <si>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</si>
  <si>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</si>
  <si>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</si>
  <si>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</si>
  <si>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</si>
  <si>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</si>
  <si>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</si>
  <si>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</si>
  <si>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</si>
  <si>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</si>
  <si>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</si>
  <si>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</si>
  <si>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</si>
  <si>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</si>
  <si>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</si>
  <si>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</si>
  <si>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</si>
  <si>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</si>
  <si>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</si>
  <si>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</si>
  <si>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</si>
  <si>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</si>
  <si>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</si>
  <si>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</si>
  <si>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</si>
  <si>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</si>
  <si>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</si>
  <si>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</si>
  <si>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</si>
  <si>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</si>
  <si>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</si>
  <si>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</si>
  <si>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</si>
  <si>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</si>
  <si>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</si>
  <si>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</si>
  <si>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</si>
  <si>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</si>
  <si>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</si>
  <si>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</si>
  <si>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</si>
  <si>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</si>
  <si>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</si>
  <si>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</si>
  <si>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</si>
  <si>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</si>
  <si>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</si>
  <si>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</si>
  <si>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</si>
  <si>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</si>
  <si>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</si>
  <si>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</si>
  <si>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</si>
  <si>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</si>
  <si>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</si>
  <si>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</si>
  <si>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</si>
  <si>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</si>
  <si>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</si>
  <si>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</si>
  <si>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</si>
  <si>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</si>
  <si>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</si>
  <si>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</si>
  <si>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</si>
  <si>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</si>
  <si>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</si>
  <si>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</si>
  <si>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</si>
  <si>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</si>
  <si>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</si>
  <si>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</si>
  <si>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</si>
  <si>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</si>
  <si>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</si>
  <si>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</si>
  <si>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</si>
  <si>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</si>
  <si>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</si>
  <si>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</si>
  <si>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</si>
  <si>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</si>
  <si>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</si>
  <si>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</si>
  <si>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</si>
  <si>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</si>
  <si>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</si>
  <si>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</si>
  <si>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</si>
  <si>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</si>
  <si>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</si>
  <si>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</si>
  <si>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</si>
  <si>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</si>
  <si>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</si>
  <si>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</si>
  <si>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</si>
  <si>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</si>
  <si>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</si>
  <si>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</si>
  <si>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</si>
  <si>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</si>
  <si>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</si>
  <si>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</si>
  <si>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</si>
  <si>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</si>
  <si>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</si>
  <si>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</si>
  <si>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</si>
  <si>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</si>
  <si>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</si>
  <si>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</si>
  <si>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</si>
  <si>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</si>
  <si>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</si>
  <si>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</si>
  <si>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</si>
  <si>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</si>
  <si>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</si>
  <si>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</si>
  <si>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</si>
  <si>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</si>
  <si>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</si>
  <si>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</si>
  <si>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</si>
  <si>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</si>
  <si>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</si>
  <si>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</si>
  <si>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</si>
  <si>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</si>
  <si>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</si>
  <si>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</si>
  <si>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</si>
  <si>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</si>
  <si>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</si>
  <si>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</si>
  <si>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</si>
  <si>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</si>
  <si>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</si>
  <si>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</si>
  <si>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</si>
  <si>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</si>
  <si>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</si>
  <si>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</si>
  <si>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</si>
  <si>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</si>
  <si>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</si>
  <si>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</si>
  <si>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</si>
  <si>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</si>
  <si>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</si>
  <si>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</si>
  <si>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</si>
  <si>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</si>
  <si>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</si>
  <si>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</si>
  <si>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</si>
  <si>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</si>
  <si>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</si>
  <si>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</si>
  <si>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</si>
  <si>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</si>
  <si>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</si>
  <si>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</si>
  <si>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</si>
  <si>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</si>
  <si>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</si>
  <si>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</si>
  <si>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</si>
  <si>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</si>
  <si>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</si>
  <si>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</si>
  <si>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</si>
  <si>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</si>
  <si>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</si>
  <si>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</si>
  <si>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</si>
  <si>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</si>
  <si>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</si>
  <si>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</si>
  <si>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</si>
  <si>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</si>
  <si>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</si>
  <si>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</si>
  <si>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</si>
  <si>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</si>
  <si>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</si>
  <si>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</si>
  <si>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</si>
  <si>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</si>
  <si>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</si>
  <si>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</si>
  <si>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</si>
  <si>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</si>
  <si>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</si>
  <si>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</si>
  <si>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</si>
  <si>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</si>
  <si>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</si>
  <si>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</si>
  <si>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</si>
  <si>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</si>
  <si>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</si>
  <si>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</si>
  <si>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</si>
  <si>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</si>
  <si>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</si>
  <si>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</si>
  <si>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</si>
  <si>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</si>
  <si>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</si>
  <si>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</si>
  <si>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</si>
  <si>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</si>
  <si>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</si>
  <si>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</si>
  <si>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</si>
  <si>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</si>
  <si>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</si>
  <si>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</si>
  <si>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</si>
  <si>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</si>
  <si>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</si>
  <si>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</si>
  <si>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</si>
  <si>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</si>
  <si>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</si>
  <si>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</si>
  <si>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</si>
  <si>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</si>
  <si>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</si>
  <si>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</si>
  <si>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</si>
  <si>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</si>
  <si>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</si>
  <si>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</si>
  <si>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</si>
  <si>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</si>
  <si>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</si>
  <si>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</si>
  <si>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</si>
  <si>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</si>
  <si>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</si>
  <si>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</si>
  <si>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</si>
  <si>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</si>
  <si>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</si>
  <si>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</si>
  <si>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</si>
  <si>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</si>
  <si>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</si>
  <si>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</si>
  <si>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</si>
  <si>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</si>
  <si>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</si>
  <si>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</si>
  <si>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</si>
  <si>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</si>
  <si>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</si>
  <si>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</si>
  <si>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</si>
  <si>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</si>
  <si>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</si>
  <si>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</si>
  <si>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</si>
  <si>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</si>
  <si>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</si>
  <si>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</si>
  <si>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</si>
  <si>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</si>
  <si>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</si>
  <si>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</si>
  <si>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</si>
  <si>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</si>
  <si>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</si>
  <si>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</si>
  <si>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</si>
  <si>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</si>
  <si>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</si>
  <si>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</si>
  <si>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</si>
  <si>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</si>
  <si>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</si>
  <si>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</si>
  <si>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</si>
  <si>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</si>
  <si>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</si>
  <si>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</si>
  <si>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</si>
  <si>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</si>
  <si>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</si>
  <si>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</si>
  <si>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</si>
  <si>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</si>
  <si>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</si>
  <si>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</si>
  <si>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</si>
  <si>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</si>
  <si>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</si>
  <si>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</si>
  <si>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</si>
  <si>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</si>
  <si>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</si>
  <si>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</si>
  <si>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</si>
  <si>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</si>
  <si>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</si>
  <si>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</si>
  <si>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</si>
  <si>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</si>
  <si>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</si>
  <si>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</si>
  <si>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</si>
  <si>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</si>
  <si>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</si>
  <si>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</si>
  <si>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</si>
  <si>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</si>
  <si>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</si>
  <si>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</si>
  <si>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</si>
  <si>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</si>
  <si>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</si>
  <si>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</si>
  <si>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</si>
  <si>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</si>
  <si>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</si>
  <si>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</si>
  <si>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</si>
  <si>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</si>
  <si>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</si>
  <si>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</si>
  <si>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</si>
  <si>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</si>
  <si>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</si>
  <si>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</si>
  <si>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</si>
  <si>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</si>
  <si>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</si>
  <si>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</si>
  <si>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</si>
  <si>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</si>
  <si>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</si>
  <si>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</si>
  <si>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</si>
  <si>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</si>
  <si>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</si>
  <si>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</si>
  <si>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</si>
  <si>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</si>
  <si>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</si>
  <si>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</si>
  <si>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</si>
  <si>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</si>
  <si>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</si>
  <si>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</si>
  <si>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</si>
  <si>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</si>
  <si>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</si>
  <si>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</si>
  <si>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</si>
  <si>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</si>
  <si>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</si>
  <si>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</si>
  <si>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</si>
  <si>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</si>
  <si>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</si>
  <si>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</si>
  <si>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</si>
  <si>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</si>
  <si>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</si>
  <si>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</si>
  <si>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</si>
  <si>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</si>
  <si>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</si>
  <si>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</si>
  <si>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</si>
  <si>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</si>
  <si>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</si>
  <si>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</si>
  <si>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</si>
  <si>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</si>
  <si>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</si>
  <si>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</si>
  <si>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</si>
  <si>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</si>
  <si>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</si>
  <si>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</si>
  <si>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</si>
  <si>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</si>
  <si>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</si>
  <si>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</si>
  <si>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</si>
  <si>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</si>
  <si>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</si>
  <si>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</si>
  <si>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</si>
  <si>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</si>
  <si>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</si>
  <si>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</si>
  <si>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</si>
  <si>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</si>
  <si>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</si>
  <si>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</si>
  <si>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</si>
  <si>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</si>
  <si>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</si>
  <si>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</si>
  <si>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</si>
  <si>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</si>
  <si>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</si>
  <si>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</si>
  <si>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</si>
  <si>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</si>
  <si>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</si>
  <si>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</si>
  <si>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</si>
  <si>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</si>
  <si>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</si>
  <si>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</si>
  <si>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</si>
  <si>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</si>
  <si>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</si>
  <si>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</si>
  <si>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</si>
  <si>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</si>
  <si>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</si>
  <si>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</si>
  <si>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</si>
  <si>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</si>
  <si>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</si>
  <si>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</si>
  <si>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</si>
  <si>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</si>
  <si>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</si>
  <si>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</si>
  <si>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</si>
  <si>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</si>
  <si>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</si>
  <si>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</si>
  <si>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</si>
  <si>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</si>
  <si>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</si>
  <si>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</si>
  <si>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</si>
  <si>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</si>
  <si>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</si>
  <si>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</si>
  <si>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</si>
  <si>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</si>
  <si>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</si>
  <si>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</si>
  <si>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</si>
  <si>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</si>
  <si>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</si>
  <si>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</si>
  <si>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</si>
  <si>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</si>
  <si>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</si>
  <si>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</si>
  <si>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</si>
  <si>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</si>
  <si>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</si>
  <si>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</si>
  <si>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</si>
  <si>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</si>
  <si>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</si>
  <si>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</si>
  <si>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</si>
  <si>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</si>
  <si>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</si>
  <si>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</si>
  <si>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</si>
  <si>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</si>
  <si>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</si>
  <si>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</si>
  <si>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</si>
  <si>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</si>
  <si>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</si>
  <si>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</si>
  <si>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</si>
  <si>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</si>
  <si>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</si>
  <si>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</si>
  <si>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</si>
  <si>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</si>
  <si>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</si>
  <si>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</si>
  <si>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</si>
  <si>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</si>
  <si>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</si>
  <si>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</si>
  <si>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</si>
  <si>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</si>
  <si>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</si>
  <si>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</si>
  <si>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</si>
  <si>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</si>
  <si>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</si>
  <si>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</si>
  <si>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</si>
  <si>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</si>
  <si>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</si>
  <si>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</si>
  <si>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</si>
  <si>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</si>
  <si>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</si>
  <si>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</si>
  <si>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</si>
  <si>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</si>
  <si>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</si>
  <si>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</si>
  <si>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</si>
  <si>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</si>
  <si>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</si>
  <si>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</si>
  <si>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</si>
  <si>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</si>
  <si>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</si>
  <si>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</si>
  <si>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</si>
  <si>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</si>
  <si>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</si>
  <si>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</si>
  <si>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</si>
  <si>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</si>
  <si>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</si>
  <si>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</si>
  <si>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</si>
  <si>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</si>
  <si>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</si>
  <si>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</si>
  <si>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</si>
  <si>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</si>
  <si>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</si>
  <si>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</si>
  <si>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</si>
  <si>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</si>
  <si>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</si>
  <si>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</si>
  <si>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</si>
  <si>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</si>
  <si>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</si>
  <si>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</si>
  <si>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</si>
  <si>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</si>
  <si>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</si>
  <si>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</si>
  <si>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</si>
  <si>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</si>
  <si>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</si>
  <si>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</si>
  <si>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</si>
  <si>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</si>
  <si>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</si>
  <si>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</si>
  <si>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</si>
  <si>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</si>
  <si>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</si>
  <si>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</si>
  <si>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</si>
  <si>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</si>
  <si>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</si>
  <si>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</si>
  <si>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</si>
  <si>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</si>
  <si>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</si>
  <si>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</si>
  <si>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</si>
  <si>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</si>
  <si>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</si>
  <si>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</si>
  <si>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</si>
  <si>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</si>
  <si>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</si>
  <si>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</si>
  <si>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</si>
  <si>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</si>
  <si>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</si>
  <si>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</si>
  <si>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</si>
  <si>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</si>
  <si>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</si>
  <si>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</si>
  <si>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</si>
  <si>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</si>
  <si>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</si>
  <si>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</si>
  <si>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</si>
  <si>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</si>
  <si>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</si>
  <si>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</si>
  <si>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</si>
  <si>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</si>
  <si>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</si>
  <si>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</si>
  <si>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</si>
  <si>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</si>
  <si>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</si>
  <si>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</si>
  <si>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</si>
  <si>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</si>
  <si>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</si>
  <si>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</si>
  <si>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</si>
  <si>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</si>
  <si>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</si>
  <si>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</si>
  <si>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</si>
  <si>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</si>
  <si>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</si>
  <si>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</si>
  <si>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</si>
  <si>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</si>
  <si>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</si>
  <si>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</si>
  <si>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</si>
  <si>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</si>
  <si>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</si>
  <si>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</si>
  <si>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</si>
  <si>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</si>
  <si>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</si>
  <si>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</si>
  <si>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</si>
  <si>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</si>
  <si>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</si>
  <si>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</si>
  <si>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</si>
  <si>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</si>
  <si>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</si>
  <si>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</si>
  <si>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</si>
  <si>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</si>
  <si>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</si>
  <si>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</si>
  <si>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</si>
  <si>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</si>
  <si>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</si>
  <si>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</si>
  <si>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</si>
  <si>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</si>
  <si>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</si>
  <si>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</si>
  <si>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</si>
  <si>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</si>
  <si>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</si>
  <si>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</si>
  <si>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</si>
  <si>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</si>
  <si>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</si>
  <si>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</si>
  <si>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</si>
  <si>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</si>
  <si>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</si>
  <si>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</si>
  <si>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</si>
  <si>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</si>
  <si>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</si>
  <si>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</si>
  <si>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</si>
  <si>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</si>
  <si>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</si>
  <si>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</si>
  <si>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</si>
  <si>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</si>
  <si>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</si>
  <si>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</si>
  <si>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</si>
  <si>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</si>
  <si>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</si>
  <si>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</si>
  <si>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</si>
  <si>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</si>
  <si>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</si>
  <si>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</si>
  <si>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</si>
  <si>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</si>
  <si>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</si>
  <si>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</si>
  <si>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</si>
  <si>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</si>
  <si>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</si>
  <si>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</si>
  <si>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</si>
  <si>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</si>
  <si>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</si>
  <si>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</si>
  <si>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</si>
  <si>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</si>
  <si>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</si>
  <si>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</si>
  <si>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</si>
  <si>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</si>
  <si>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</si>
  <si>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</si>
  <si>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</si>
  <si>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</si>
  <si>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</si>
  <si>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</si>
  <si>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</si>
  <si>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</si>
  <si>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</si>
  <si>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</si>
  <si>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</si>
  <si>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</si>
  <si>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</si>
  <si>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</si>
  <si>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</si>
  <si>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</si>
  <si>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</si>
  <si>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</si>
  <si>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</si>
  <si>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</si>
  <si>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</si>
  <si>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</si>
  <si>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</si>
  <si>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</si>
  <si>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</si>
  <si>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</si>
  <si>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</si>
  <si>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</si>
  <si>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</si>
  <si>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</si>
  <si>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</si>
  <si>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</si>
  <si>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</si>
  <si>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</si>
  <si>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</si>
  <si>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</si>
  <si>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</si>
  <si>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</si>
  <si>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</si>
  <si>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</si>
  <si>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</si>
  <si>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</si>
  <si>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</si>
  <si>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</si>
  <si>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</si>
  <si>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</si>
  <si>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</si>
  <si>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</si>
  <si>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</si>
  <si>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</si>
  <si>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</si>
  <si>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</si>
  <si>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</si>
  <si>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</si>
  <si>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</si>
  <si>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</si>
  <si>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</si>
  <si>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</si>
  <si>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</si>
  <si>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</si>
  <si>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</si>
  <si>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</si>
  <si>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</si>
  <si>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</si>
  <si>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</si>
  <si>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</si>
  <si>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</si>
  <si>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</si>
  <si>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</si>
  <si>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</si>
  <si>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</si>
  <si>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</si>
  <si>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</si>
  <si>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</si>
  <si>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</si>
  <si>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</si>
  <si>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</si>
  <si>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</si>
  <si>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</si>
  <si>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</si>
  <si>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</si>
  <si>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</si>
  <si>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</si>
  <si>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</si>
  <si>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</si>
  <si>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</si>
  <si>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</si>
  <si>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</si>
  <si>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</si>
  <si>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</si>
  <si>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</si>
  <si>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</si>
  <si>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</si>
  <si>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</si>
  <si>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</si>
  <si>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</si>
  <si>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</si>
  <si>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</si>
  <si>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</si>
  <si>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</si>
  <si>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</si>
  <si>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</si>
  <si>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</si>
  <si>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</si>
  <si>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</si>
  <si>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</si>
  <si>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</si>
  <si>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</si>
  <si>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</si>
  <si>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</si>
  <si>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</si>
  <si>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</si>
  <si>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</si>
  <si>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</si>
  <si>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</si>
  <si>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</si>
  <si>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</si>
  <si>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</si>
  <si>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</si>
  <si>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</si>
  <si>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</si>
  <si>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</si>
  <si>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</si>
  <si>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</si>
  <si>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</si>
  <si>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</si>
  <si>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</si>
  <si>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</si>
  <si>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</si>
  <si>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</si>
  <si>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</si>
  <si>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</si>
  <si>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</si>
  <si>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</si>
  <si>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</si>
  <si>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</si>
  <si>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</si>
  <si>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</si>
  <si>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</si>
  <si>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</si>
  <si>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</si>
  <si>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</si>
  <si>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</si>
  <si>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</si>
  <si>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</si>
  <si>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</si>
  <si>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</si>
  <si>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</si>
  <si>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</si>
  <si>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</si>
  <si>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</si>
  <si>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</si>
  <si>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</si>
  <si>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</si>
  <si>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</si>
  <si>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</si>
  <si>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</si>
  <si>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</si>
  <si>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</si>
  <si>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</si>
  <si>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</si>
  <si>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</si>
  <si>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</si>
  <si>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</si>
  <si>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</si>
  <si>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</si>
  <si>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</si>
  <si>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</si>
  <si>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</si>
  <si>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</si>
  <si>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</si>
  <si>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</si>
  <si>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</si>
  <si>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</si>
  <si>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</si>
  <si>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</si>
  <si>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</si>
  <si>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</si>
  <si>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</si>
  <si>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</si>
  <si>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</si>
  <si>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</si>
  <si>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</si>
  <si>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</si>
  <si>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</si>
  <si>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</si>
  <si>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</si>
  <si>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</si>
  <si>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</si>
  <si>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</si>
  <si>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</si>
  <si>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</si>
  <si>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</si>
  <si>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</si>
  <si>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</si>
  <si>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</si>
  <si>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</si>
  <si>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</si>
  <si>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</si>
  <si>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</si>
  <si>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</si>
  <si>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</si>
  <si>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</si>
  <si>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</si>
  <si>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</si>
  <si>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</si>
  <si>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</si>
  <si>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</si>
  <si>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</si>
  <si>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</si>
  <si>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</si>
  <si>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</si>
  <si>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</si>
  <si>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</si>
  <si>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</si>
  <si>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</si>
  <si>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</si>
  <si>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</si>
  <si>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</si>
  <si>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</si>
  <si>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</si>
  <si>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</si>
  <si>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</si>
  <si>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</si>
  <si>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</si>
  <si>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</si>
  <si>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</si>
  <si>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</si>
  <si>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</si>
  <si>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</si>
  <si>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</si>
  <si>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</si>
  <si>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</si>
  <si>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</si>
  <si>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</si>
  <si>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</si>
  <si>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</si>
  <si>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</si>
  <si>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</si>
  <si>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</si>
  <si>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</si>
  <si>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</si>
  <si>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</si>
  <si>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</si>
  <si>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</si>
  <si>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</si>
  <si>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</si>
  <si>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</si>
  <si>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</si>
  <si>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</si>
  <si>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</si>
  <si>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</si>
  <si>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</si>
  <si>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</si>
  <si>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</si>
  <si>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</si>
  <si>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</si>
  <si>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</si>
  <si>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</si>
  <si>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</si>
  <si>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</si>
  <si>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</si>
  <si>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</si>
  <si>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</si>
  <si>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</si>
  <si>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</si>
  <si>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</si>
  <si>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</si>
  <si>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</si>
  <si>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</si>
  <si>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</si>
  <si>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</si>
  <si>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</si>
  <si>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</si>
  <si>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</si>
  <si>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</si>
  <si>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</si>
  <si>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</si>
  <si>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</si>
  <si>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</si>
  <si>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</si>
  <si>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</si>
  <si>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</si>
  <si>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</si>
  <si>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</si>
  <si>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</si>
  <si>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</si>
  <si>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</si>
  <si>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</si>
  <si>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</si>
  <si>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</si>
  <si>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</si>
  <si>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</si>
  <si>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</si>
  <si>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</si>
  <si>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</si>
  <si>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</si>
  <si>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</si>
  <si>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</si>
  <si>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</si>
  <si>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</si>
  <si>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</si>
  <si>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</si>
  <si>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</si>
  <si>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</si>
  <si>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</si>
  <si>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</si>
  <si>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</si>
  <si>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</si>
  <si>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</si>
  <si>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</si>
  <si>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</si>
  <si>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</si>
  <si>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</si>
  <si>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</si>
  <si>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</si>
  <si>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</si>
  <si>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</si>
  <si>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</si>
  <si>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</si>
  <si>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</si>
  <si>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</si>
  <si>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</si>
  <si>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</si>
  <si>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</si>
  <si>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</si>
  <si>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</si>
  <si>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</si>
  <si>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</si>
  <si>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</si>
  <si>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</si>
  <si>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</si>
  <si>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</si>
  <si>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</si>
  <si>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</si>
  <si>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</si>
  <si>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</si>
  <si>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</si>
  <si>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</si>
  <si>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</si>
  <si>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</si>
  <si>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</si>
  <si>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</si>
  <si>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</si>
  <si>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</si>
  <si>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</si>
  <si>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</si>
  <si>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</si>
  <si>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</si>
  <si>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</si>
  <si>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</si>
  <si>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</si>
  <si>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</si>
  <si>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</si>
  <si>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</si>
  <si>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</si>
  <si>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</si>
  <si>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</si>
  <si>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</si>
  <si>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</si>
  <si>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</si>
  <si>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</si>
  <si>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</si>
  <si>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</si>
  <si>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</si>
  <si>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</si>
  <si>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</si>
  <si>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</si>
  <si>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</si>
  <si>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</si>
  <si>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</si>
  <si>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</si>
  <si>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</si>
  <si>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</si>
  <si>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</si>
  <si>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</si>
  <si>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</si>
  <si>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</si>
  <si>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</si>
  <si>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</si>
  <si>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</si>
  <si>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</si>
  <si>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</si>
  <si>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</si>
  <si>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</si>
  <si>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</si>
  <si>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</si>
  <si>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</si>
  <si>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</si>
  <si>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</si>
  <si>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</si>
  <si>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</si>
  <si>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</si>
  <si>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</si>
  <si>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</si>
  <si>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</si>
  <si>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</si>
  <si>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</si>
  <si>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</si>
  <si>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</si>
  <si>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</si>
  <si>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</si>
  <si>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</si>
  <si>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</si>
  <si>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</si>
  <si>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</si>
  <si>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</si>
  <si>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</si>
  <si>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</si>
  <si>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</si>
  <si>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</si>
  <si>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</si>
  <si>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</si>
  <si>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</si>
  <si>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</si>
  <si>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</si>
  <si>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</si>
  <si>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</si>
  <si>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</si>
  <si>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</si>
  <si>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</si>
  <si>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</si>
  <si>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</si>
  <si>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</si>
  <si>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</si>
  <si>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</si>
  <si>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</si>
  <si>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</si>
  <si>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</si>
  <si>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</si>
  <si>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</si>
  <si>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</si>
  <si>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</si>
  <si>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</si>
  <si>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</si>
  <si>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</si>
  <si>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</si>
  <si>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</si>
  <si>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</si>
  <si>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</si>
  <si>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</si>
  <si>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</si>
  <si>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</si>
  <si>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</si>
  <si>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</si>
  <si>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</si>
  <si>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</si>
  <si>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</si>
  <si>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</si>
  <si>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</si>
  <si>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</si>
  <si>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</si>
  <si>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</si>
  <si>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</si>
  <si>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</si>
  <si>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</si>
  <si>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</si>
  <si>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</si>
  <si>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</si>
  <si>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</si>
  <si>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</si>
  <si>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</si>
  <si>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</si>
  <si>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</si>
  <si>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</si>
  <si>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</si>
  <si>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</si>
  <si>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</si>
  <si>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</si>
  <si>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</si>
  <si>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</si>
  <si>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</si>
  <si>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</si>
  <si>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</si>
  <si>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</si>
  <si>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</si>
  <si>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</si>
  <si>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</si>
  <si>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</si>
  <si>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</si>
  <si>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</si>
  <si>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</si>
  <si>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</si>
  <si>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</si>
  <si>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</si>
  <si>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</si>
  <si>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</si>
  <si>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</si>
  <si>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</si>
  <si>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</si>
  <si>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</si>
  <si>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</si>
  <si>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</si>
  <si>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</si>
  <si>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</si>
  <si>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</si>
  <si>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</si>
  <si>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</si>
  <si>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</si>
  <si>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</si>
  <si>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</si>
  <si>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</si>
  <si>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</si>
  <si>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</si>
  <si>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</si>
  <si>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</si>
  <si>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</si>
  <si>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</si>
  <si>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</si>
  <si>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</si>
  <si>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</si>
  <si>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</si>
  <si>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</si>
  <si>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</si>
  <si>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</si>
  <si>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</si>
  <si>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</si>
  <si>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</si>
  <si>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</si>
  <si>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</si>
  <si>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</si>
  <si>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</si>
  <si>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</si>
  <si>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</si>
  <si>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</si>
  <si>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</si>
  <si>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</si>
  <si>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</si>
  <si>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</si>
  <si>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</si>
  <si>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</si>
  <si>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</si>
  <si>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</si>
  <si>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</si>
  <si>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</si>
  <si>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</si>
  <si>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</si>
  <si>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</si>
  <si>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</si>
  <si>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</si>
  <si>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</si>
  <si>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</si>
  <si>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</si>
  <si>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</si>
  <si>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</si>
  <si>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</si>
  <si>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</si>
  <si>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</si>
  <si>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</si>
  <si>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</si>
  <si>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</si>
  <si>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</si>
  <si>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</si>
  <si>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</si>
  <si>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</si>
  <si>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</si>
  <si>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</si>
  <si>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</si>
  <si>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</si>
  <si>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</si>
  <si>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</si>
  <si>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</si>
  <si>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</si>
  <si>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</si>
  <si>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</si>
  <si>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</si>
  <si>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</si>
  <si>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</si>
  <si>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</si>
  <si>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</si>
  <si>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</si>
  <si>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</si>
  <si>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</si>
  <si>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</si>
  <si>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</si>
  <si>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</si>
  <si>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</si>
  <si>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</si>
  <si>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</si>
  <si>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</si>
  <si>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</si>
  <si>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</si>
  <si>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</si>
  <si>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</si>
  <si>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</si>
  <si>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</si>
  <si>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</si>
  <si>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</si>
  <si>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</si>
  <si>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</si>
  <si>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</si>
  <si>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</si>
  <si>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</si>
  <si>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</si>
  <si>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</si>
  <si>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</si>
  <si>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</si>
  <si>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</si>
  <si>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</si>
  <si>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</si>
  <si>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</si>
  <si>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</si>
  <si>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</si>
  <si>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</si>
  <si>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</si>
  <si>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</si>
  <si>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</si>
  <si>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</si>
  <si>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</si>
  <si>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</si>
  <si>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</si>
  <si>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</si>
  <si>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</si>
  <si>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</si>
  <si>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</si>
  <si>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</si>
  <si>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</si>
  <si>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</si>
  <si>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</si>
  <si>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</si>
  <si>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</si>
  <si>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</si>
  <si>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</si>
  <si>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</si>
  <si>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</si>
  <si>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</si>
  <si>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</si>
  <si>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</si>
  <si>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</si>
  <si>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</si>
  <si>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</si>
  <si>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</si>
  <si>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</si>
  <si>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</si>
  <si>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</si>
  <si>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</si>
  <si>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</si>
  <si>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</si>
  <si>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</si>
  <si>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</si>
  <si>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</si>
  <si>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</si>
  <si>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</si>
  <si>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</si>
  <si>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</si>
  <si>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</si>
  <si>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</si>
  <si>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</si>
  <si>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</si>
  <si>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</si>
  <si>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</si>
  <si>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</si>
  <si>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</si>
  <si>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</si>
  <si>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</si>
  <si>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</si>
  <si>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</si>
  <si>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</si>
  <si>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</si>
  <si>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</si>
  <si>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</si>
  <si>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</si>
  <si>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</si>
  <si>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</si>
  <si>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</si>
  <si>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</si>
  <si>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</si>
  <si>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</si>
  <si>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</si>
  <si>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</si>
  <si>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</si>
  <si>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</si>
  <si>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</si>
  <si>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</si>
  <si>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</si>
  <si>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</si>
  <si>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</si>
  <si>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</si>
  <si>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</si>
  <si>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</si>
  <si>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</si>
  <si>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</si>
  <si>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</si>
  <si>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</si>
  <si>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</si>
  <si>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</si>
  <si>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</si>
  <si>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</si>
  <si>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</si>
  <si>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</si>
  <si>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</si>
  <si>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</si>
  <si>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</si>
  <si>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</si>
  <si>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</si>
  <si>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</si>
  <si>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</si>
  <si>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</si>
  <si>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</si>
  <si>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</si>
  <si>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</si>
  <si>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</si>
  <si>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</si>
  <si>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</si>
  <si>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</si>
  <si>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</si>
  <si>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</si>
  <si>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</si>
  <si>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</si>
  <si>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</si>
  <si>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</si>
  <si>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</si>
  <si>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</si>
  <si>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</si>
  <si>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</si>
  <si>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</si>
  <si>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</si>
  <si>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</si>
  <si>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</si>
  <si>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</si>
  <si>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</si>
  <si>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</si>
  <si>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</si>
  <si>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</si>
  <si>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</si>
  <si>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</si>
  <si>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</si>
  <si>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</si>
  <si>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</si>
  <si>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</si>
  <si>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</si>
  <si>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</si>
  <si>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</si>
  <si>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</si>
  <si>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</si>
  <si>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</si>
  <si>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</si>
  <si>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</si>
  <si>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</si>
  <si>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</si>
  <si>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</si>
  <si>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</si>
  <si>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</si>
  <si>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</si>
  <si>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</si>
  <si>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</si>
  <si>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</si>
  <si>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</si>
  <si>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</si>
  <si>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</si>
  <si>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</si>
  <si>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</si>
  <si>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</si>
  <si>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</si>
  <si>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</si>
  <si>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</si>
  <si>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</si>
  <si>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</si>
  <si>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</si>
  <si>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</si>
  <si>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</si>
  <si>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</si>
  <si>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</si>
  <si>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</si>
  <si>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</si>
  <si>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</si>
  <si>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</si>
  <si>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</si>
  <si>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</si>
  <si>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</si>
  <si>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</si>
  <si>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</si>
  <si>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</si>
  <si>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</si>
  <si>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</si>
  <si>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</si>
  <si>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</si>
  <si>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</si>
  <si>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</si>
  <si>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</si>
  <si>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</si>
  <si>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</si>
  <si>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</si>
  <si>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</si>
  <si>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</si>
  <si>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</si>
  <si>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</si>
  <si>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</si>
  <si>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</si>
  <si>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</si>
  <si>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</si>
  <si>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</si>
  <si>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</si>
  <si>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</si>
  <si>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</si>
  <si>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</si>
  <si>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</si>
  <si>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</si>
  <si>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</si>
  <si>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</si>
  <si>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</si>
  <si>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</si>
  <si>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</si>
  <si>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</si>
  <si>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</si>
  <si>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</si>
  <si>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</si>
  <si>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</si>
  <si>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</si>
  <si>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</si>
  <si>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</si>
  <si>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</si>
  <si>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</si>
  <si>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</si>
  <si>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</si>
  <si>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</si>
  <si>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</si>
  <si>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</si>
  <si>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</si>
  <si>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</si>
  <si>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</si>
  <si>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</si>
  <si>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</si>
  <si>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</si>
  <si>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</si>
  <si>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</si>
  <si>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</si>
  <si>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</si>
  <si>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</si>
  <si>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</si>
  <si>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</si>
  <si>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</si>
  <si>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</si>
  <si>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</si>
  <si>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</si>
  <si>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</si>
  <si>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</si>
  <si>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</si>
  <si>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</si>
  <si>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</si>
  <si>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</si>
  <si>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</si>
  <si>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</si>
  <si>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</si>
  <si>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</si>
  <si>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</si>
  <si>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</si>
  <si>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</si>
  <si>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</si>
  <si>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</si>
  <si>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</si>
  <si>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</si>
  <si>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</si>
  <si>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</si>
  <si>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</si>
  <si>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</si>
  <si>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</si>
  <si>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</si>
  <si>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</si>
  <si>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</si>
  <si>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</si>
  <si>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</si>
  <si>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</si>
  <si>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</si>
  <si>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</si>
  <si>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</si>
  <si>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</si>
  <si>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</si>
  <si>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</si>
  <si>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</si>
  <si>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</si>
  <si>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</si>
  <si>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</si>
  <si>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</si>
  <si>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</si>
  <si>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</si>
  <si>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</si>
  <si>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</si>
  <si>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</si>
  <si>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</si>
  <si>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</si>
  <si>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</si>
  <si>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</si>
  <si>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</si>
  <si>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</si>
  <si>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</si>
  <si>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</si>
  <si>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</si>
  <si>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</si>
  <si>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</si>
  <si>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</si>
  <si>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</si>
  <si>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</si>
  <si>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</si>
  <si>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</si>
  <si>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</si>
  <si>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</si>
  <si>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</si>
  <si>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</si>
  <si>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</si>
  <si>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</si>
  <si>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</si>
  <si>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</si>
  <si>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</si>
  <si>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</si>
  <si>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</si>
  <si>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</si>
  <si>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</si>
  <si>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</si>
  <si>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</si>
  <si>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</si>
  <si>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</si>
  <si>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</si>
  <si>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</si>
  <si>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</si>
  <si>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</si>
  <si>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</si>
  <si>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</si>
  <si>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</si>
  <si>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</si>
  <si>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</si>
  <si>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</si>
  <si>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</si>
  <si>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</si>
  <si>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</si>
  <si>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</si>
  <si>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</si>
  <si>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</si>
  <si>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</si>
  <si>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</si>
  <si>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</si>
  <si>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</si>
  <si>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</si>
  <si>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</si>
  <si>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</si>
  <si>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</si>
  <si>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</si>
  <si>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</si>
  <si>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</si>
  <si>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</si>
  <si>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</si>
  <si>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</si>
  <si>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</si>
  <si>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</si>
  <si>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</si>
  <si>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</si>
  <si>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</si>
  <si>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</si>
  <si>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</si>
  <si>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</si>
  <si>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</si>
  <si>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</si>
  <si>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</si>
  <si>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</si>
  <si>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</si>
  <si>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</si>
  <si>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</si>
  <si>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</si>
  <si>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</si>
  <si>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</si>
  <si>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</si>
  <si>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</si>
  <si>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</si>
  <si>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</si>
  <si>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</si>
  <si>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</si>
  <si>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</si>
  <si>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</si>
  <si>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</si>
  <si>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</si>
  <si>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</si>
  <si>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</si>
  <si>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</si>
  <si>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</si>
  <si>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</si>
  <si>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</si>
  <si>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</si>
  <si>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</si>
  <si>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</si>
  <si>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</si>
  <si>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</si>
  <si>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</si>
  <si>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</si>
  <si>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</si>
  <si>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</si>
  <si>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</si>
  <si>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</si>
  <si>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</si>
  <si>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</si>
  <si>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</si>
  <si>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</si>
  <si>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</si>
  <si>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</si>
  <si>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</si>
  <si>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</si>
  <si>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</si>
  <si>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</si>
  <si>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</si>
  <si>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</si>
  <si>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</si>
  <si>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</si>
  <si>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</si>
  <si>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</si>
  <si>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</si>
  <si>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</si>
  <si>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</si>
  <si>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</si>
  <si>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</si>
  <si>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</si>
  <si>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</si>
  <si>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</si>
  <si>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</si>
  <si>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</si>
  <si>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</si>
  <si>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</si>
  <si>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</si>
  <si>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</si>
  <si>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</si>
  <si>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</si>
  <si>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</si>
  <si>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</si>
  <si>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</si>
  <si>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</si>
  <si>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</si>
  <si>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</si>
  <si>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</si>
  <si>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</si>
  <si>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</si>
  <si>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</si>
  <si>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</si>
  <si>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</si>
  <si>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</si>
  <si>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</si>
  <si>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</si>
  <si>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</si>
  <si>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</si>
  <si>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</si>
  <si>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</si>
  <si>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</si>
  <si>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</si>
  <si>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</si>
  <si>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</si>
  <si>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</si>
  <si>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</si>
  <si>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</si>
  <si>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</si>
  <si>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</si>
  <si>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</si>
  <si>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</si>
  <si>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</si>
  <si>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</si>
  <si>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</si>
  <si>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</si>
  <si>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</si>
  <si>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</si>
  <si>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</si>
  <si>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</si>
  <si>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</si>
  <si>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</si>
  <si>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</si>
  <si>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</si>
  <si>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</si>
  <si>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</si>
  <si>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</si>
  <si>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</si>
  <si>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</si>
  <si>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</si>
  <si>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</si>
  <si>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</si>
  <si>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</si>
  <si>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</si>
  <si>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</si>
  <si>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</si>
  <si>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</si>
  <si>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</si>
  <si>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</si>
  <si>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</si>
  <si>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</si>
  <si>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</si>
  <si>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</si>
  <si>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</si>
  <si>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</si>
  <si>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</si>
  <si>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</si>
  <si>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</si>
  <si>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</si>
  <si>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</si>
  <si>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</si>
  <si>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</si>
  <si>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</si>
  <si>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</si>
  <si>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</si>
  <si>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</si>
  <si>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</si>
  <si>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</si>
  <si>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</si>
  <si>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</si>
  <si>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</si>
  <si>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</si>
  <si>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</si>
  <si>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</si>
  <si>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</si>
  <si>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</si>
  <si>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</si>
  <si>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</si>
  <si>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</si>
  <si>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</si>
  <si>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</si>
  <si>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</si>
  <si>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</si>
  <si>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</si>
  <si>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</si>
  <si>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</si>
  <si>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</si>
  <si>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</si>
  <si>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</si>
  <si>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</si>
  <si>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</si>
  <si>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</si>
  <si>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</si>
  <si>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</si>
  <si>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</si>
  <si>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</si>
  <si>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</si>
  <si>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</si>
  <si>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</si>
  <si>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</si>
  <si>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</si>
  <si>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</si>
  <si>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</si>
  <si>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</si>
  <si>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</si>
  <si>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</si>
  <si>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</si>
  <si>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</si>
  <si>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</si>
  <si>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</si>
  <si>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</si>
  <si>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</si>
  <si>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</si>
  <si>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</si>
  <si>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</si>
  <si>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</si>
  <si>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</si>
  <si>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</si>
  <si>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</si>
  <si>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</si>
  <si>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</si>
  <si>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</si>
  <si>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</si>
  <si>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</si>
  <si>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</si>
  <si>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</si>
  <si>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</si>
  <si>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</si>
  <si>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</si>
  <si>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</si>
  <si>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</si>
  <si>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</si>
  <si>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</si>
  <si>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</si>
  <si>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</si>
  <si>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</si>
  <si>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</si>
  <si>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</si>
  <si>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</si>
  <si>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</si>
  <si>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</si>
  <si>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</si>
  <si>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</si>
  <si>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</si>
  <si>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</si>
  <si>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</si>
  <si>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</si>
  <si>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</si>
  <si>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</si>
  <si>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</si>
  <si>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</si>
  <si>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</si>
  <si>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</si>
  <si>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</si>
  <si>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</si>
  <si>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</si>
  <si>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</si>
  <si>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</si>
  <si>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</si>
  <si>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</si>
  <si>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</si>
  <si>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</si>
  <si>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</si>
  <si>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</si>
  <si>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</si>
  <si>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</si>
  <si>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</si>
  <si>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</si>
  <si>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</si>
  <si>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</si>
  <si>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</si>
  <si>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</si>
  <si>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</si>
  <si>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</si>
  <si>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</si>
  <si>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</si>
  <si>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</si>
  <si>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</si>
  <si>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</si>
  <si>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</si>
  <si>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</si>
  <si>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</si>
  <si>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</si>
  <si>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</si>
  <si>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</si>
  <si>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</si>
  <si>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</si>
  <si>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</si>
  <si>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</si>
  <si>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</si>
  <si>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</si>
  <si>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</si>
  <si>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</si>
  <si>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</si>
  <si>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</si>
  <si>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</si>
  <si>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</si>
  <si>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</si>
  <si>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</si>
  <si>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</si>
  <si>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</si>
  <si>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</si>
  <si>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</si>
  <si>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</si>
  <si>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</si>
  <si>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</si>
  <si>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</si>
  <si>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</si>
  <si>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</si>
  <si>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</si>
  <si>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</si>
  <si>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</si>
  <si>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</si>
  <si>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</si>
  <si>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</si>
  <si>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</si>
  <si>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</si>
  <si>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</si>
  <si>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</si>
  <si>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</si>
  <si>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</si>
  <si>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</si>
  <si>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</si>
  <si>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</si>
  <si>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</si>
  <si>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</si>
  <si>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</si>
  <si>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</si>
  <si>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</si>
  <si>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</si>
  <si>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</si>
  <si>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</si>
  <si>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</si>
  <si>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</si>
  <si>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</si>
  <si>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</si>
  <si>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</si>
  <si>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</si>
  <si>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</si>
  <si>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</si>
  <si>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</si>
  <si>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</si>
  <si>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</si>
  <si>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</si>
  <si>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</si>
  <si>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</si>
  <si>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</si>
  <si>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</si>
  <si>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</si>
  <si>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</si>
  <si>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</si>
  <si>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</si>
  <si>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</si>
  <si>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</si>
  <si>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</si>
  <si>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</si>
  <si>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</si>
  <si>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</si>
  <si>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</si>
  <si>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</si>
  <si>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</si>
  <si>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</si>
  <si>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</si>
  <si>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</si>
  <si>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</si>
  <si>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</si>
  <si>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</si>
  <si>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</si>
  <si>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</si>
  <si>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</si>
  <si>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</si>
  <si>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</si>
  <si>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</si>
  <si>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</si>
  <si>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</si>
  <si>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</si>
  <si>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</si>
  <si>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</si>
  <si>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</si>
  <si>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</si>
  <si>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</si>
  <si>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</si>
  <si>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</si>
  <si>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</si>
  <si>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</si>
  <si>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</si>
  <si>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</si>
  <si>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</si>
  <si>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</si>
  <si>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</si>
  <si>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</si>
  <si>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</si>
  <si>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</si>
  <si>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</si>
  <si>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</si>
  <si>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</si>
  <si>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</si>
  <si>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</si>
  <si>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</si>
  <si>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</si>
  <si>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</si>
  <si>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</si>
  <si>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</si>
  <si>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</si>
  <si>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</si>
  <si>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</si>
  <si>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</si>
  <si>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</si>
  <si>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</si>
  <si>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</si>
  <si>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</si>
  <si>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</si>
  <si>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</si>
  <si>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</si>
  <si>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</si>
  <si>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</si>
  <si>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</si>
  <si>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</si>
  <si>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</si>
  <si>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</si>
  <si>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</si>
  <si>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</si>
  <si>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</si>
  <si>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</si>
  <si>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</si>
  <si>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</si>
  <si>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</si>
  <si>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</si>
  <si>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</si>
  <si>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</si>
  <si>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</si>
  <si>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</si>
  <si>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</si>
  <si>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</si>
  <si>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</si>
  <si>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</si>
  <si>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</si>
  <si>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</si>
  <si>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</si>
  <si>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</si>
  <si>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</si>
  <si>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</si>
  <si>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</si>
  <si>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</si>
  <si>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</si>
  <si>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</si>
  <si>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</si>
  <si>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</si>
  <si>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</si>
  <si>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</si>
  <si>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</si>
  <si>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</si>
  <si>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</si>
  <si>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</si>
  <si>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</si>
  <si>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</si>
  <si>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</si>
  <si>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</si>
  <si>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</si>
  <si>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</si>
  <si>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</si>
  <si>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</si>
  <si>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</si>
  <si>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</si>
  <si>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</si>
  <si>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</si>
  <si>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</si>
  <si>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</si>
  <si>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</si>
  <si>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</si>
  <si>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</si>
  <si>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</si>
  <si>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</si>
  <si>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</si>
  <si>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</si>
  <si>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</si>
  <si>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</si>
  <si>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</si>
  <si>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</si>
  <si>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</si>
  <si>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</si>
  <si>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</si>
  <si>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</si>
  <si>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</si>
  <si>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</si>
  <si>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</si>
  <si>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</si>
  <si>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</si>
  <si>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</si>
  <si>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</si>
  <si>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</si>
  <si>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</si>
  <si>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</si>
  <si>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</si>
  <si>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</si>
  <si>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</si>
  <si>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</si>
  <si>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</si>
  <si>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</si>
  <si>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</si>
  <si>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</si>
  <si>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</si>
  <si>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</si>
  <si>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</si>
  <si>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</si>
  <si>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</si>
  <si>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</si>
  <si>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</si>
  <si>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</si>
  <si>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</si>
  <si>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</si>
  <si>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</si>
  <si>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</si>
  <si>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</si>
  <si>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</si>
  <si>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</si>
  <si>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</si>
  <si>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</si>
  <si>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</si>
  <si>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</si>
  <si>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</si>
  <si>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</si>
  <si>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</si>
  <si>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</si>
  <si>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</si>
  <si>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</si>
  <si>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</si>
  <si>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</si>
  <si>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</si>
  <si>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</si>
  <si>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</si>
  <si>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</si>
  <si>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</si>
  <si>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</si>
  <si>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</si>
  <si>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</si>
  <si>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</si>
  <si>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</si>
  <si>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</si>
  <si>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</si>
  <si>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</si>
  <si>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</si>
  <si>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</si>
  <si>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</si>
  <si>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</si>
  <si>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</si>
  <si>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</si>
  <si>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</si>
  <si>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</si>
  <si>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</si>
  <si>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</si>
  <si>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</si>
  <si>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</si>
  <si>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</si>
  <si>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</si>
  <si>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</si>
  <si>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</si>
  <si>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</si>
  <si>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</si>
  <si>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</si>
  <si>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</si>
  <si>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</si>
  <si>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</si>
  <si>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</si>
  <si>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</si>
  <si>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</si>
  <si>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</si>
  <si>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</si>
  <si>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</si>
  <si>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</si>
  <si>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</si>
  <si>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</si>
  <si>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</si>
  <si>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</si>
  <si>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</si>
  <si>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</si>
  <si>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</si>
  <si>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</si>
  <si>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</si>
  <si>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</si>
  <si>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</si>
  <si>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</si>
  <si>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</si>
  <si>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</si>
  <si>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</si>
  <si>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</si>
  <si>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</si>
  <si>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</si>
  <si>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</si>
  <si>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</si>
  <si>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</si>
  <si>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</si>
  <si>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</si>
  <si>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</si>
  <si>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</si>
  <si>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</si>
  <si>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</si>
  <si>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</si>
  <si>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</si>
  <si>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</si>
  <si>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</si>
  <si>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</si>
  <si>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</si>
  <si>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</si>
  <si>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</si>
  <si>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</si>
  <si>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</si>
  <si>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</si>
  <si>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</si>
  <si>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</si>
  <si>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</si>
  <si>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</si>
  <si>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</si>
  <si>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</si>
  <si>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</si>
  <si>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</si>
  <si>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</si>
  <si>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</si>
  <si>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</si>
  <si>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</si>
  <si>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</si>
  <si>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</si>
  <si>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</si>
  <si>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</si>
  <si>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</si>
  <si>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</si>
  <si>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</si>
  <si>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</si>
  <si>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</si>
  <si>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</si>
  <si>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</si>
  <si>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</si>
  <si>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</si>
  <si>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</si>
  <si>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</si>
  <si>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</si>
  <si>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</si>
  <si>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</si>
  <si>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</si>
  <si>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</si>
  <si>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</si>
  <si>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</si>
  <si>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</si>
  <si>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</si>
  <si>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</si>
  <si>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</si>
  <si>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</si>
  <si>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</si>
  <si>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</si>
  <si>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</si>
  <si>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</si>
  <si>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</si>
  <si>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</si>
  <si>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</si>
  <si>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</si>
  <si>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</si>
  <si>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</si>
  <si>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</si>
  <si>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</si>
  <si>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</si>
  <si>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</si>
  <si>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</si>
  <si>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</si>
  <si>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</si>
  <si>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</si>
  <si>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</si>
  <si>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</si>
  <si>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</si>
  <si>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</si>
  <si>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</si>
  <si>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</si>
  <si>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</si>
  <si>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</si>
  <si>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</si>
  <si>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</si>
  <si>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</si>
  <si>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</si>
  <si>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</si>
  <si>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</si>
  <si>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</si>
  <si>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</si>
  <si>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</si>
  <si>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</si>
  <si>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</si>
  <si>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</si>
  <si>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</si>
  <si>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</si>
  <si>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</si>
  <si>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</si>
  <si>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</si>
  <si>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</si>
  <si>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</si>
  <si>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</si>
  <si>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</si>
  <si>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</si>
  <si>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</si>
  <si>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</si>
  <si>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</si>
  <si>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</si>
  <si>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</si>
  <si>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</si>
  <si>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</si>
  <si>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</si>
  <si>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</si>
  <si>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</si>
  <si>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</si>
  <si>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</si>
  <si>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</si>
  <si>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</si>
  <si>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</si>
  <si>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</si>
  <si>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</si>
  <si>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</si>
  <si>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</si>
  <si>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</si>
  <si>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</si>
  <si>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</si>
  <si>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</si>
  <si>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</si>
  <si>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</si>
  <si>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</si>
  <si>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</si>
  <si>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</si>
  <si>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</si>
  <si>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</si>
  <si>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</si>
  <si>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</si>
  <si>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</si>
  <si>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</si>
  <si>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</si>
  <si>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</si>
  <si>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</si>
  <si>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</si>
  <si>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</si>
  <si>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</si>
  <si>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</si>
  <si>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</si>
  <si>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</si>
  <si>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</si>
  <si>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</si>
  <si>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</si>
  <si>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</si>
  <si>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</si>
  <si>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</si>
  <si>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</si>
  <si>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</si>
  <si>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</si>
  <si>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</si>
  <si>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</si>
  <si>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</si>
  <si>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</si>
  <si>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</si>
  <si>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</si>
  <si>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</si>
  <si>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</si>
  <si>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</si>
  <si>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</si>
  <si>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</si>
  <si>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</si>
  <si>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</si>
  <si>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</si>
  <si>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</si>
  <si>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</si>
  <si>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</si>
  <si>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</si>
  <si>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</si>
  <si>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</si>
  <si>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</si>
  <si>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</si>
  <si>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</si>
  <si>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</si>
  <si>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</si>
  <si>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</si>
  <si>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</si>
  <si>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</si>
  <si>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</si>
  <si>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</si>
  <si>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</si>
  <si>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</si>
  <si>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</si>
  <si>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</si>
  <si>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</si>
  <si>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</si>
  <si>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</si>
  <si>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</si>
  <si>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</si>
  <si>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</si>
  <si>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</si>
  <si>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</si>
  <si>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</si>
  <si>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</si>
  <si>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</si>
  <si>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</si>
  <si>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</si>
  <si>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</si>
  <si>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</si>
  <si>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</si>
  <si>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</si>
  <si>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</si>
  <si>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</si>
  <si>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</si>
  <si>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</si>
  <si>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</si>
  <si>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</si>
  <si>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</si>
  <si>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</si>
  <si>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</si>
  <si>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</si>
  <si>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</si>
  <si>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</si>
  <si>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</si>
  <si>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</si>
  <si>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</si>
  <si>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</si>
  <si>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</si>
  <si>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</si>
  <si>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</si>
  <si>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</si>
  <si>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</si>
  <si>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</si>
  <si>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</si>
  <si>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</si>
  <si>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</si>
  <si>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</si>
  <si>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</si>
  <si>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</si>
  <si>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</si>
  <si>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</si>
  <si>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</si>
  <si>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</si>
  <si>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</si>
  <si>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</si>
  <si>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</si>
  <si>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</si>
  <si>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</si>
  <si>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</si>
  <si>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</si>
  <si>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</si>
  <si>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</si>
  <si>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</si>
  <si>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</si>
  <si>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</si>
  <si>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</si>
  <si>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</si>
  <si>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</si>
  <si>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</si>
  <si>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</si>
  <si>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</si>
  <si>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</si>
  <si>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</si>
  <si>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</si>
  <si>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</si>
  <si>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</si>
  <si>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</si>
  <si>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</si>
  <si>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</si>
  <si>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</si>
  <si>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</si>
  <si>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</si>
  <si>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</si>
  <si>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</si>
  <si>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</si>
  <si>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</si>
  <si>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</si>
  <si>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</si>
  <si>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</si>
  <si>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</si>
  <si>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</si>
  <si>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</si>
  <si>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</si>
  <si>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</si>
  <si>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</si>
  <si>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</si>
  <si>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</si>
  <si>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</si>
  <si>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</si>
  <si>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</si>
  <si>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</si>
  <si>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</si>
  <si>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</si>
  <si>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</si>
  <si>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</si>
  <si>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</si>
  <si>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</si>
  <si>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</si>
  <si>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</si>
  <si>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</si>
  <si>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</si>
  <si>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</si>
  <si>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</si>
  <si>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</si>
  <si>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</si>
  <si>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</si>
  <si>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</si>
  <si>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</si>
  <si>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</si>
  <si>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</si>
  <si>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</si>
  <si>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</si>
  <si>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</si>
  <si>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</si>
  <si>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</si>
  <si>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</si>
  <si>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</si>
  <si>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</si>
  <si>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</si>
  <si>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</si>
  <si>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</si>
  <si>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</si>
  <si>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</si>
  <si>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</si>
  <si>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</si>
  <si>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</si>
  <si>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</si>
  <si>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</si>
  <si>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</si>
  <si>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</si>
  <si>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</si>
  <si>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</si>
  <si>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</si>
  <si>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</si>
  <si>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</si>
  <si>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</si>
  <si>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</si>
  <si>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</si>
  <si>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</si>
  <si>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</si>
  <si>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</si>
  <si>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</si>
  <si>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</si>
  <si>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</si>
  <si>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</si>
  <si>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</si>
  <si>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</si>
  <si>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</si>
  <si>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</si>
  <si>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</si>
  <si>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</si>
  <si>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</si>
  <si>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</si>
  <si>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</si>
  <si>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</si>
  <si>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</si>
  <si>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</si>
  <si>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</si>
  <si>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</si>
  <si>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</si>
  <si>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</si>
  <si>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</si>
  <si>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</si>
  <si>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</si>
  <si>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</si>
  <si>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</si>
  <si>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</si>
  <si>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</si>
  <si>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</si>
  <si>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</si>
  <si>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</si>
  <si>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</si>
  <si>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</si>
  <si>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</si>
  <si>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</si>
  <si>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</si>
  <si>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</si>
  <si>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</si>
  <si>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</si>
  <si>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</si>
  <si>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</si>
  <si>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</si>
  <si>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</si>
  <si>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</si>
  <si>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</si>
  <si>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</si>
  <si>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</si>
  <si>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</si>
  <si>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</si>
  <si>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</si>
  <si>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</si>
  <si>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</si>
  <si>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</si>
  <si>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</si>
  <si>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</si>
  <si>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</si>
  <si>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</si>
  <si>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</si>
  <si>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</si>
  <si>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</si>
  <si>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</si>
  <si>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</si>
  <si>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</si>
  <si>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</si>
  <si>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</si>
  <si>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</si>
  <si>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</si>
  <si>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</si>
  <si>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</si>
  <si>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</si>
  <si>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</si>
  <si>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</si>
  <si>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</si>
  <si>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</si>
  <si>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</si>
  <si>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</si>
  <si>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</si>
  <si>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</si>
  <si>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</si>
  <si>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</si>
  <si>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</si>
  <si>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</si>
  <si>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</si>
  <si>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</si>
  <si>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</si>
  <si>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</si>
  <si>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</si>
  <si>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</si>
  <si>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</si>
  <si>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</si>
  <si>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</si>
  <si>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</si>
  <si>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</si>
  <si>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</si>
  <si>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</si>
  <si>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</si>
  <si>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</si>
  <si>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</si>
  <si>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</si>
  <si>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</si>
  <si>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</si>
  <si>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</si>
  <si>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</si>
  <si>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</si>
  <si>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</si>
  <si>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</si>
  <si>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</si>
  <si>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</si>
  <si>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</si>
  <si>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</si>
  <si>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</si>
  <si>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</si>
  <si>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</si>
  <si>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</si>
  <si>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</si>
  <si>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</si>
  <si>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</si>
  <si>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</si>
  <si>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</si>
  <si>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</si>
  <si>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</si>
  <si>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</si>
  <si>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</si>
  <si>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</si>
  <si>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</si>
  <si>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</si>
  <si>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</si>
  <si>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</si>
  <si>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</si>
  <si>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</si>
  <si>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</si>
  <si>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</si>
  <si>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</si>
  <si>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</si>
  <si>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</si>
  <si>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</si>
  <si>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</si>
  <si>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</si>
  <si>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</si>
  <si>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</si>
  <si>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</si>
  <si>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</si>
  <si>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</si>
  <si>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</si>
  <si>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</si>
  <si>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</si>
  <si>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</si>
  <si>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</si>
  <si>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</si>
  <si>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</si>
  <si>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</si>
  <si>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</si>
  <si>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</si>
  <si>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</si>
  <si>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</si>
  <si>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</si>
  <si>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</si>
  <si>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</si>
  <si>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</si>
  <si>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</si>
  <si>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</si>
  <si>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</si>
  <si>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</si>
  <si>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</si>
  <si>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</si>
  <si>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</si>
  <si>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</si>
  <si>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</si>
  <si>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</si>
  <si>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</si>
  <si>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</si>
  <si>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</si>
  <si>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</si>
  <si>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</si>
  <si>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</si>
  <si>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</si>
  <si>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</si>
  <si>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</si>
  <si>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</si>
  <si>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</si>
  <si>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</si>
  <si>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</si>
  <si>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</si>
  <si>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</si>
  <si>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</si>
  <si>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</si>
  <si>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</si>
  <si>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</si>
  <si>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</si>
  <si>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</si>
  <si>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</si>
  <si>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</si>
  <si>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</si>
  <si>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</si>
  <si>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</si>
  <si>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</si>
  <si>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</si>
  <si>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</si>
  <si>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</si>
  <si>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</si>
  <si>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</si>
  <si>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</si>
  <si>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</si>
  <si>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</si>
  <si>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</si>
  <si>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</si>
  <si>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</si>
  <si>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</si>
  <si>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</si>
  <si>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</si>
  <si>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</si>
  <si>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</si>
  <si>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</si>
  <si>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</si>
  <si>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</si>
  <si>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</si>
  <si>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</si>
  <si>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</si>
  <si>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</si>
  <si>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</si>
  <si>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</si>
  <si>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</si>
  <si>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</si>
  <si>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</si>
  <si>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</si>
  <si>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</si>
  <si>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</si>
  <si>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</si>
  <si>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</si>
  <si>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</si>
  <si>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</si>
  <si>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</si>
  <si>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</si>
  <si>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</si>
  <si>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</si>
  <si>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</si>
  <si>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</si>
  <si>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</si>
  <si>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</si>
  <si>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</si>
  <si>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</si>
  <si>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</si>
  <si>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</si>
  <si>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</si>
  <si>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</si>
  <si>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</si>
  <si>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</si>
  <si>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</si>
  <si>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</si>
  <si>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</si>
  <si>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</si>
  <si>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</si>
  <si>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</si>
  <si>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</si>
  <si>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</si>
  <si>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</si>
  <si>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</si>
  <si>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</si>
  <si>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</si>
  <si>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</si>
  <si>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</si>
  <si>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</si>
  <si>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</si>
  <si>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</si>
  <si>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</si>
  <si>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</si>
  <si>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</si>
  <si>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</si>
  <si>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</si>
  <si>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</si>
  <si>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</si>
  <si>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</si>
  <si>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</si>
  <si>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</si>
  <si>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</si>
  <si>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</si>
  <si>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</si>
  <si>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</si>
  <si>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</si>
  <si>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</si>
  <si>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</si>
  <si>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</si>
  <si>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</si>
  <si>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</si>
  <si>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</si>
  <si>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</si>
  <si>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</si>
  <si>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</si>
  <si>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</si>
  <si>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</si>
  <si>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</si>
  <si>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</si>
  <si>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</si>
  <si>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</si>
  <si>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</si>
  <si>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</si>
  <si>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</si>
  <si>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</si>
  <si>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</si>
  <si>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</si>
  <si>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</si>
  <si>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</si>
  <si>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</si>
  <si>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</si>
  <si>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</si>
  <si>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</si>
  <si>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</si>
  <si>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</si>
  <si>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</si>
  <si>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</si>
  <si>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</si>
  <si>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</si>
  <si>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</si>
  <si>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</si>
  <si>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</si>
  <si>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</si>
  <si>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</si>
  <si>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</si>
  <si>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</si>
  <si>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</si>
  <si>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</si>
  <si>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</si>
  <si>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</si>
  <si>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</si>
  <si>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</si>
  <si>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</si>
  <si>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</si>
  <si>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</si>
  <si>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</si>
  <si>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</si>
  <si>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</si>
  <si>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</si>
  <si>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</si>
  <si>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</si>
  <si>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</si>
  <si>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</si>
  <si>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</si>
  <si>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</si>
  <si>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</si>
  <si>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</si>
  <si>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</si>
  <si>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</si>
  <si>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</si>
  <si>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</si>
  <si>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</si>
  <si>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</si>
  <si>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</si>
  <si>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</si>
  <si>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</si>
  <si>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</si>
  <si>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</si>
  <si>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</si>
  <si>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</si>
  <si>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</si>
  <si>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</si>
  <si>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</si>
  <si>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</si>
  <si>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</si>
  <si>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</si>
  <si>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</si>
  <si>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</si>
  <si>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</si>
  <si>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</si>
  <si>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</si>
  <si>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</si>
  <si>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</si>
  <si>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</si>
  <si>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</si>
  <si>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</si>
  <si>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</si>
  <si>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</si>
  <si>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</si>
  <si>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</si>
  <si>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</si>
  <si>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</si>
  <si>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</si>
  <si>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</si>
  <si>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</si>
  <si>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</si>
  <si>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</si>
  <si>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</si>
  <si>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</si>
  <si>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</si>
  <si>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</si>
  <si>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</si>
  <si>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</si>
  <si>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</si>
  <si>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</si>
  <si>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</si>
  <si>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</si>
  <si>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</si>
  <si>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</si>
  <si>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</si>
  <si>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</si>
  <si>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</si>
  <si>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</si>
  <si>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</si>
  <si>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</si>
  <si>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</si>
  <si>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</si>
  <si>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</si>
  <si>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</si>
  <si>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</si>
  <si>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</si>
  <si>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</si>
  <si>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</si>
  <si>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</si>
  <si>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</si>
  <si>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</si>
  <si>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</si>
  <si>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</si>
  <si>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</si>
  <si>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</si>
  <si>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</si>
  <si>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</si>
  <si>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</si>
  <si>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</si>
  <si>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</si>
  <si>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</si>
  <si>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</si>
  <si>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</si>
  <si>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</si>
  <si>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</si>
  <si>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</si>
  <si>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</si>
  <si>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</si>
  <si>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</si>
  <si>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</si>
  <si>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</si>
  <si>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</si>
  <si>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</si>
  <si>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</si>
  <si>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</si>
  <si>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</si>
  <si>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</si>
  <si>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</si>
  <si>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</si>
  <si>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</si>
  <si>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</si>
  <si>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</si>
  <si>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</si>
  <si>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</si>
  <si>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</si>
  <si>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</si>
  <si>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</si>
  <si>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</si>
  <si>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</si>
  <si>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</si>
  <si>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</si>
  <si>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</si>
  <si>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</si>
  <si>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</si>
  <si>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</si>
  <si>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</si>
  <si>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</si>
  <si>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</si>
  <si>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</si>
  <si>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</si>
  <si>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</si>
  <si>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</si>
  <si>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</si>
  <si>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</si>
  <si>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</si>
  <si>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</si>
  <si>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</si>
  <si>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</si>
  <si>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</si>
  <si>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</si>
  <si>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</si>
  <si>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</si>
  <si>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</si>
  <si>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</si>
  <si>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</si>
  <si>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</si>
  <si>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</si>
  <si>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</si>
  <si>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</si>
  <si>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</si>
  <si>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</si>
  <si>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</si>
  <si>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</si>
  <si>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</si>
  <si>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</si>
  <si>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</si>
  <si>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</si>
  <si>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</si>
  <si>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</si>
  <si>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</si>
  <si>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</si>
  <si>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</si>
  <si>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</si>
  <si>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</si>
  <si>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</si>
  <si>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</si>
  <si>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</si>
  <si>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</si>
  <si>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</si>
  <si>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</si>
  <si>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</si>
  <si>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</si>
  <si>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</si>
  <si>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</si>
  <si>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</si>
  <si>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</si>
  <si>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</si>
  <si>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</si>
  <si>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</si>
  <si>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</si>
  <si>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</si>
  <si>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</si>
  <si>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</si>
  <si>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</si>
  <si>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</si>
  <si>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</si>
  <si>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</si>
  <si>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</si>
  <si>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</si>
  <si>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</si>
  <si>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</si>
  <si>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</si>
  <si>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</si>
  <si>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</si>
  <si>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</si>
  <si>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</si>
  <si>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</si>
  <si>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</si>
  <si>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</si>
  <si>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</si>
  <si>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</si>
  <si>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</si>
  <si>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</si>
  <si>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</si>
  <si>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</si>
  <si>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</si>
  <si>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</si>
  <si>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</si>
  <si>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</si>
  <si>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</si>
  <si>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</si>
  <si>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</si>
  <si>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</si>
  <si>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</si>
  <si>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</si>
  <si>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</si>
  <si>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</si>
  <si>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</si>
  <si>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</si>
  <si>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</si>
  <si>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</si>
  <si>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</si>
  <si>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</si>
  <si>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</si>
  <si>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</si>
  <si>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</si>
  <si>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</si>
  <si>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</si>
  <si>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</si>
  <si>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</si>
  <si>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</si>
  <si>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</si>
  <si>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</si>
  <si>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</si>
  <si>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</si>
  <si>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</si>
  <si>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</si>
  <si>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</si>
  <si>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</si>
  <si>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</si>
  <si>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</si>
  <si>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</si>
  <si>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</si>
  <si>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</si>
  <si>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</si>
  <si>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</si>
  <si>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</si>
  <si>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</si>
  <si>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</si>
  <si>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</si>
  <si>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</si>
  <si>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</si>
  <si>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</si>
  <si>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</si>
  <si>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</si>
  <si>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</si>
  <si>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</si>
  <si>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</si>
  <si>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</si>
  <si>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</si>
  <si>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</si>
  <si>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</si>
  <si>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</si>
  <si>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</si>
  <si>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</si>
  <si>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</si>
  <si>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</si>
  <si>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</si>
  <si>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</si>
  <si>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</si>
  <si>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</si>
  <si>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</si>
  <si>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</si>
  <si>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</si>
  <si>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</si>
  <si>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</si>
  <si>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</si>
  <si>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</si>
  <si>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</si>
  <si>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</si>
  <si>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</si>
  <si>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</si>
  <si>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</si>
  <si>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</si>
  <si>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</si>
  <si>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</si>
  <si>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</si>
  <si>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</si>
  <si>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</si>
  <si>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</si>
  <si>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</si>
  <si>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</si>
  <si>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</si>
  <si>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</si>
  <si>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</si>
  <si>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</si>
  <si>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</si>
  <si>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</si>
  <si>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</si>
  <si>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</si>
  <si>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</si>
  <si>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</si>
  <si>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</si>
  <si>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</si>
  <si>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</si>
  <si>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</si>
  <si>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</si>
  <si>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</si>
  <si>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</si>
  <si>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</si>
  <si>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</si>
  <si>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</si>
  <si>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</si>
  <si>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</si>
  <si>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</si>
  <si>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</si>
  <si>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</si>
  <si>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</si>
  <si>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</si>
  <si>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</si>
  <si>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</si>
  <si>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</si>
  <si>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</si>
  <si>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</si>
  <si>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</si>
  <si>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</si>
  <si>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</si>
  <si>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</si>
  <si>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</si>
  <si>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</si>
  <si>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</si>
  <si>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</si>
  <si>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</si>
  <si>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</si>
  <si>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</si>
  <si>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</si>
  <si>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</si>
  <si>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</si>
  <si>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</si>
  <si>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</si>
  <si>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</si>
  <si>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</si>
  <si>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</si>
  <si>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</si>
  <si>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</si>
  <si>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</si>
  <si>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</si>
  <si>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</si>
  <si>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</si>
  <si>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</si>
  <si>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</si>
  <si>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</si>
  <si>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</si>
  <si>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</si>
  <si>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</si>
  <si>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</si>
  <si>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</si>
  <si>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</si>
  <si>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</si>
  <si>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</si>
  <si>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</si>
  <si>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</si>
  <si>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</si>
  <si>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</si>
  <si>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</si>
  <si>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</si>
  <si>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</si>
  <si>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</si>
  <si>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</si>
  <si>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</si>
  <si>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</si>
  <si>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</si>
  <si>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</si>
  <si>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</si>
  <si>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</si>
  <si>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</si>
  <si>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</si>
  <si>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</si>
  <si>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</si>
  <si>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</si>
  <si>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</si>
  <si>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</si>
  <si>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</si>
  <si>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</si>
  <si>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</si>
  <si>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</si>
  <si>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</si>
  <si>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</si>
  <si>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</si>
  <si>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</si>
  <si>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</si>
  <si>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</si>
  <si>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</si>
  <si>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</si>
  <si>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</si>
  <si>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</si>
  <si>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</si>
  <si>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</si>
  <si>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</si>
  <si>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</si>
  <si>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</si>
  <si>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</si>
  <si>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</si>
  <si>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</si>
  <si>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</si>
  <si>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</si>
  <si>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</si>
  <si>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</si>
  <si>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</si>
  <si>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</si>
  <si>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</si>
  <si>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</si>
  <si>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</si>
  <si>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</si>
  <si>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</si>
  <si>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</si>
  <si>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</si>
  <si>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</si>
  <si>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</si>
  <si>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</si>
  <si>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</si>
  <si>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</si>
  <si>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</si>
  <si>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</si>
  <si>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</si>
  <si>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</si>
  <si>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</si>
  <si>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</si>
  <si>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</si>
  <si>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</si>
  <si>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</si>
  <si>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</si>
  <si>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</si>
  <si>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</si>
  <si>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</si>
  <si>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</si>
  <si>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</si>
  <si>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</si>
  <si>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</si>
  <si>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</si>
  <si>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</si>
  <si>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</si>
  <si>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</si>
  <si>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</si>
  <si>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</si>
  <si>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</si>
  <si>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</si>
  <si>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</si>
  <si>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</si>
  <si>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</si>
  <si>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</si>
  <si>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</si>
  <si>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</si>
  <si>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</si>
  <si>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</si>
  <si>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</si>
  <si>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</si>
  <si>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</si>
  <si>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</si>
  <si>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</si>
  <si>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</si>
  <si>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</si>
  <si>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</si>
  <si>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</si>
  <si>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</si>
  <si>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</si>
  <si>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</si>
  <si>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</si>
  <si>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</si>
  <si>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</si>
  <si>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</si>
  <si>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</si>
  <si>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</si>
  <si>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</si>
  <si>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</si>
  <si>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</si>
  <si>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</si>
  <si>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</si>
  <si>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</si>
  <si>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</si>
  <si>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</si>
  <si>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</si>
  <si>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</si>
  <si>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</si>
  <si>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</si>
  <si>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</si>
  <si>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</si>
  <si>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</si>
  <si>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</si>
  <si>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</si>
  <si>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</si>
  <si>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</si>
  <si>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</si>
  <si>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</si>
  <si>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</si>
  <si>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</si>
  <si>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</si>
  <si>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</si>
  <si>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</si>
  <si>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</si>
  <si>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</si>
  <si>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</si>
  <si>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</si>
  <si>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</si>
  <si>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</si>
  <si>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</si>
  <si>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</si>
  <si>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</si>
  <si>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</si>
  <si>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</si>
  <si>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</si>
  <si>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</si>
  <si>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</si>
  <si>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</si>
  <si>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</si>
  <si>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</si>
  <si>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</si>
  <si>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</si>
  <si>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</si>
  <si>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</si>
  <si>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</si>
  <si>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</si>
  <si>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</si>
  <si>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</si>
  <si>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</si>
  <si>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</si>
  <si>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</si>
  <si>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</si>
  <si>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</si>
  <si>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</si>
  <si>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</si>
  <si>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</si>
  <si>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</si>
  <si>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</si>
  <si>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</si>
  <si>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</si>
  <si>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</si>
  <si>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</si>
  <si>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</si>
  <si>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</si>
  <si>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</si>
  <si>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</si>
  <si>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</si>
  <si>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</si>
  <si>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</si>
  <si>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</si>
  <si>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</si>
  <si>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</si>
  <si>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</si>
  <si>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</si>
  <si>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</si>
  <si>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</si>
  <si>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</si>
  <si>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</si>
  <si>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</si>
  <si>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</si>
  <si>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</si>
  <si>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</si>
  <si>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</si>
  <si>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</si>
  <si>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</si>
  <si>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</si>
  <si>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</si>
  <si>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</si>
  <si>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</si>
  <si>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</si>
  <si>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</si>
  <si>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</si>
  <si>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</si>
  <si>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</si>
  <si>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</si>
  <si>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</si>
  <si>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</si>
  <si>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</si>
  <si>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</si>
  <si>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</si>
  <si>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</si>
  <si>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</si>
  <si>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</si>
  <si>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</si>
  <si>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</si>
  <si>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</si>
  <si>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</si>
  <si>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</si>
  <si>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</si>
  <si>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</si>
  <si>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</si>
  <si>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</si>
  <si>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</si>
  <si>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</si>
  <si>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</si>
  <si>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</si>
  <si>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</si>
  <si>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</si>
  <si>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</si>
  <si>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</si>
  <si>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</si>
  <si>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</si>
  <si>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</si>
  <si>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</si>
  <si>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</si>
  <si>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</si>
  <si>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</si>
  <si>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</si>
  <si>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</si>
  <si>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</si>
  <si>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</si>
  <si>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</si>
  <si>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</si>
  <si>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</si>
  <si>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</si>
  <si>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</si>
  <si>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</si>
  <si>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</si>
  <si>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</si>
  <si>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</si>
  <si>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</si>
  <si>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</si>
  <si>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</si>
  <si>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</si>
  <si>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</si>
  <si>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</si>
  <si>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</si>
  <si>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</si>
  <si>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</si>
  <si>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</si>
  <si>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</si>
  <si>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</si>
  <si>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</si>
  <si>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</si>
  <si>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</si>
  <si>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</si>
  <si>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</si>
  <si>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</si>
  <si>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</si>
  <si>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</si>
  <si>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</si>
  <si>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</si>
  <si>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</si>
  <si>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</si>
  <si>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</si>
  <si>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</si>
  <si>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</si>
  <si>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</si>
  <si>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</si>
  <si>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</si>
  <si>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</si>
  <si>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</si>
  <si>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</si>
  <si>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</si>
  <si>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</si>
  <si>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</si>
  <si>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</si>
  <si>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</si>
  <si>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</si>
  <si>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</si>
  <si>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</si>
  <si>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</si>
  <si>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</si>
  <si>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</si>
  <si>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</si>
  <si>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</si>
  <si>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</si>
  <si>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</si>
  <si>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</si>
  <si>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</si>
  <si>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</si>
  <si>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</si>
  <si>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</si>
  <si>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</si>
  <si>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</si>
  <si>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</si>
  <si>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</si>
  <si>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</si>
  <si>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</si>
  <si>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</si>
  <si>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</si>
  <si>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</si>
  <si>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</si>
  <si>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</si>
  <si>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</si>
  <si>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</si>
  <si>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</si>
  <si>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</si>
  <si>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</si>
  <si>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</si>
  <si>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</si>
  <si>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</si>
  <si>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</si>
  <si>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</si>
  <si>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</si>
  <si>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</si>
  <si>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</si>
  <si>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</si>
  <si>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</si>
  <si>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</si>
  <si>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</si>
  <si>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</si>
  <si>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</si>
  <si>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</si>
  <si>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</si>
  <si>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</si>
  <si>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</si>
  <si>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</si>
  <si>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</si>
  <si>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</si>
  <si>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</si>
  <si>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</si>
  <si>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</si>
  <si>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</si>
  <si>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</si>
  <si>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</si>
  <si>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</si>
  <si>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</si>
  <si>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</si>
  <si>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</si>
  <si>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</si>
  <si>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</si>
  <si>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</si>
  <si>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</si>
  <si>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</si>
  <si>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</si>
  <si>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</si>
  <si>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</si>
  <si>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</si>
  <si>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</si>
  <si>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</si>
  <si>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</si>
  <si>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</si>
  <si>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</si>
  <si>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</si>
  <si>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</si>
  <si>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</si>
  <si>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</si>
  <si>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</si>
  <si>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</si>
  <si>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</si>
  <si>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</si>
  <si>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</si>
  <si>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</si>
  <si>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</si>
  <si>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</si>
  <si>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</si>
  <si>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</si>
  <si>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</si>
  <si>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</si>
  <si>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</si>
  <si>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</si>
  <si>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</si>
  <si>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</si>
  <si>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</si>
  <si>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</si>
  <si>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</si>
  <si>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</si>
  <si>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</si>
  <si>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</si>
  <si>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</si>
  <si>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</si>
  <si>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</si>
  <si>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</si>
  <si>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</si>
  <si>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</si>
  <si>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</si>
  <si>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</si>
  <si>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</si>
  <si>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</si>
  <si>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</si>
  <si>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</si>
  <si>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</si>
  <si>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</si>
  <si>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</si>
  <si>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</si>
  <si>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</si>
  <si>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</si>
  <si>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</si>
  <si>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</si>
  <si>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</si>
  <si>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</si>
  <si>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</si>
  <si>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</si>
  <si>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</si>
  <si>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</si>
  <si>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</si>
  <si>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</si>
  <si>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</si>
  <si>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</si>
  <si>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</si>
  <si>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</si>
  <si>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</si>
  <si>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</si>
  <si>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</si>
  <si>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</si>
  <si>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</si>
  <si>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</si>
  <si>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</si>
  <si>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</si>
  <si>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</si>
  <si>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</si>
  <si>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</si>
  <si>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</si>
  <si>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</si>
  <si>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</si>
  <si>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</si>
  <si>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</si>
  <si>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</si>
  <si>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</si>
  <si>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</si>
  <si>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</si>
  <si>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</si>
  <si>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</si>
  <si>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</si>
  <si>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</si>
  <si>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</si>
  <si>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</si>
  <si>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</si>
  <si>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</si>
  <si>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</si>
  <si>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</si>
  <si>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</si>
  <si>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</si>
  <si>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</si>
  <si>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</si>
  <si>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</si>
  <si>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</si>
  <si>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</si>
  <si>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</si>
  <si>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</si>
  <si>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</si>
  <si>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</si>
  <si>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</si>
  <si>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</si>
  <si>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</si>
  <si>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</si>
  <si>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</si>
  <si>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</si>
  <si>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</si>
  <si>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</si>
  <si>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</si>
  <si>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</si>
  <si>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</si>
  <si>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</si>
  <si>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</si>
  <si>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</si>
  <si>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</si>
  <si>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</si>
  <si>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</si>
  <si>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</si>
  <si>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</si>
  <si>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</si>
  <si>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</si>
  <si>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</si>
  <si>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</si>
  <si>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</si>
  <si>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</si>
  <si>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</si>
  <si>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</si>
  <si>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</si>
  <si>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</si>
  <si>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</si>
  <si>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</si>
  <si>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</si>
  <si>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</si>
  <si>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</si>
  <si>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</si>
  <si>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</si>
  <si>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</si>
  <si>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</si>
  <si>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</si>
  <si>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</si>
  <si>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</si>
  <si>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</si>
  <si>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</si>
  <si>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</si>
  <si>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</si>
  <si>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</si>
  <si>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</si>
  <si>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</si>
  <si>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</si>
  <si>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</si>
  <si>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</si>
  <si>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</si>
  <si>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</si>
  <si>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</si>
  <si>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</si>
  <si>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</si>
  <si>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</si>
  <si>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</si>
  <si>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</si>
  <si>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</si>
  <si>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</si>
  <si>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</si>
  <si>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</si>
  <si>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</si>
  <si>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</si>
  <si>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</si>
  <si>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</si>
  <si>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</si>
  <si>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</si>
  <si>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</si>
  <si>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</si>
  <si>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</si>
  <si>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</si>
  <si>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</si>
  <si>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</si>
  <si>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</si>
  <si>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</si>
  <si>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</si>
  <si>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</si>
  <si>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</si>
  <si>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</si>
  <si>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</si>
  <si>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</si>
  <si>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</si>
  <si>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</si>
  <si>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</si>
  <si>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</si>
  <si>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</si>
  <si>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</si>
  <si>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</si>
  <si>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</si>
  <si>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</si>
  <si>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</si>
  <si>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</si>
  <si>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</si>
  <si>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</si>
  <si>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</si>
  <si>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</si>
  <si>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</si>
  <si>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</si>
  <si>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</si>
  <si>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</si>
  <si>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</si>
  <si>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</si>
  <si>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</si>
  <si>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</si>
  <si>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</si>
  <si>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</si>
  <si>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</si>
  <si>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</si>
  <si>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</si>
  <si>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</si>
  <si>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</si>
  <si>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</si>
  <si>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</si>
  <si>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</si>
  <si>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</si>
  <si>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</si>
  <si>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</si>
  <si>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</si>
  <si>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</si>
  <si>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</si>
  <si>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</si>
  <si>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</si>
  <si>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</si>
  <si>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</si>
  <si>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</si>
  <si>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</si>
  <si>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</si>
  <si>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</si>
  <si>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</si>
  <si>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</si>
  <si>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</si>
  <si>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</si>
  <si>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</si>
  <si>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</si>
  <si>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</si>
  <si>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</si>
  <si>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</si>
  <si>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</si>
  <si>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</si>
  <si>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</si>
  <si>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</si>
  <si>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</si>
  <si>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</si>
  <si>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</si>
  <si>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</si>
  <si>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</si>
  <si>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</si>
  <si>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</si>
  <si>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</si>
  <si>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</si>
  <si>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</si>
  <si>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</si>
  <si>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</si>
  <si>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</si>
  <si>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</si>
  <si>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</si>
  <si>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</si>
  <si>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</si>
  <si>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</si>
  <si>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</si>
  <si>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</si>
  <si>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</si>
  <si>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</si>
  <si>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</si>
  <si>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</si>
  <si>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</si>
  <si>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</si>
  <si>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</si>
  <si>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</si>
  <si>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</si>
  <si>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</si>
  <si>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</si>
  <si>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</si>
  <si>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</si>
  <si>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</si>
  <si>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</si>
  <si>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</si>
  <si>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</si>
  <si>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</si>
  <si>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</si>
  <si>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</si>
  <si>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</si>
  <si>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</si>
  <si>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</si>
  <si>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</si>
  <si>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</si>
  <si>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</si>
  <si>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</si>
  <si>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</si>
  <si>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</si>
  <si>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</si>
  <si>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</si>
  <si>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</si>
  <si>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</si>
  <si>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</si>
  <si>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</si>
  <si>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</si>
  <si>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</si>
  <si>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</si>
  <si>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</si>
  <si>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</si>
  <si>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</si>
  <si>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</si>
  <si>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</si>
  <si>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</si>
  <si>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</si>
  <si>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</si>
  <si>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</si>
  <si>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</si>
  <si>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</si>
  <si>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</si>
  <si>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</si>
  <si>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</si>
  <si>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</si>
  <si>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</si>
  <si>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</si>
  <si>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</si>
  <si>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</si>
  <si>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</si>
  <si>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</si>
  <si>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</si>
  <si>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</si>
  <si>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</si>
  <si>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</si>
  <si>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</si>
  <si>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</si>
  <si>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</si>
  <si>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</si>
  <si>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</si>
  <si>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</si>
  <si>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</si>
  <si>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</si>
  <si>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</si>
  <si>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</si>
  <si>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</si>
  <si>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</si>
  <si>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</si>
  <si>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</si>
  <si>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</si>
  <si>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</si>
  <si>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</si>
  <si>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</si>
  <si>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</si>
  <si>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</si>
  <si>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</si>
  <si>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</si>
  <si>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</si>
  <si>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</si>
  <si>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</si>
  <si>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</si>
  <si>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</si>
  <si>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</si>
  <si>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</si>
  <si>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</si>
  <si>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</si>
  <si>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</si>
  <si>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</si>
  <si>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</si>
  <si>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</si>
  <si>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</si>
  <si>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</si>
  <si>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</si>
  <si>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</si>
  <si>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</si>
  <si>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</si>
  <si>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</si>
  <si>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</si>
  <si>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</si>
  <si>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</si>
  <si>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</si>
  <si>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</si>
  <si>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</si>
  <si>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</si>
  <si>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</si>
  <si>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</si>
  <si>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</si>
  <si>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</si>
  <si>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</si>
  <si>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</si>
  <si>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</si>
  <si>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</si>
  <si>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</si>
  <si>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</si>
  <si>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</si>
  <si>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</si>
  <si>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</si>
  <si>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</si>
  <si>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</si>
  <si>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</si>
  <si>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</si>
  <si>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</si>
  <si>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</si>
  <si>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</si>
  <si>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</si>
  <si>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</si>
  <si>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</si>
  <si>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</si>
  <si>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</si>
  <si>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</si>
  <si>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</si>
  <si>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</si>
  <si>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</si>
  <si>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</si>
  <si>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</si>
  <si>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</si>
  <si>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</si>
  <si>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</si>
  <si>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</si>
  <si>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</si>
  <si>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</si>
  <si>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</si>
  <si>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</si>
  <si>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</si>
  <si>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</si>
  <si>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</si>
  <si>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</si>
  <si>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</si>
  <si>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</si>
  <si>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</si>
  <si>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</si>
  <si>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</si>
  <si>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</si>
  <si>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</si>
  <si>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</si>
  <si>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</si>
  <si>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</si>
  <si>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</si>
  <si>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</si>
  <si>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</si>
  <si>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</si>
  <si>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</si>
  <si>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</si>
  <si>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</si>
  <si>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</si>
  <si>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</si>
  <si>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</si>
  <si>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</si>
  <si>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</si>
  <si>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</si>
  <si>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</si>
  <si>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</si>
  <si>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</si>
  <si>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</si>
  <si>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</si>
  <si>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</si>
  <si>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</si>
  <si>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</si>
  <si>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</si>
  <si>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</si>
  <si>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</si>
  <si>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</si>
  <si>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</si>
  <si>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</si>
  <si>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</si>
  <si>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</si>
  <si>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</si>
  <si>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</si>
  <si>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</si>
  <si>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</si>
  <si>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</si>
  <si>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</si>
  <si>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</si>
  <si>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</si>
  <si>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</si>
  <si>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</si>
  <si>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</si>
  <si>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</si>
  <si>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</si>
  <si>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</si>
  <si>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</si>
  <si>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</si>
  <si>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</si>
  <si>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</si>
  <si>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</si>
  <si>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</si>
  <si>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</si>
  <si>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</si>
  <si>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</si>
  <si>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</si>
  <si>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</si>
  <si>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</si>
  <si>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</si>
  <si>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</si>
  <si>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</si>
  <si>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</si>
  <si>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</si>
  <si>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</si>
  <si>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</si>
  <si>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</si>
  <si>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</si>
  <si>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</si>
  <si>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</si>
  <si>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</si>
  <si>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</si>
  <si>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</si>
  <si>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</si>
  <si>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</si>
  <si>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</si>
  <si>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</si>
  <si>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</si>
  <si>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</si>
  <si>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</si>
  <si>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</si>
  <si>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</si>
  <si>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</si>
  <si>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</si>
  <si>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</si>
  <si>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</si>
  <si>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</si>
  <si>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</si>
  <si>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</si>
  <si>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</si>
  <si>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</si>
  <si>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</si>
  <si>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</si>
  <si>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</si>
  <si>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</si>
  <si>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</si>
  <si>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</si>
  <si>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</si>
  <si>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</si>
  <si>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</si>
  <si>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</si>
  <si>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</si>
  <si>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</si>
  <si>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</si>
  <si>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</si>
  <si>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</si>
  <si>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</si>
  <si>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</si>
  <si>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</si>
  <si>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</si>
  <si>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</si>
  <si>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</si>
  <si>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</si>
  <si>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</si>
  <si>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</si>
  <si>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</si>
  <si>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</si>
  <si>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</si>
  <si>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</si>
  <si>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</si>
  <si>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</si>
  <si>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</si>
  <si>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</si>
  <si>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</si>
  <si>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</si>
  <si>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</si>
  <si>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</si>
  <si>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</si>
  <si>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</si>
  <si>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</si>
  <si>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</si>
  <si>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</si>
  <si>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</si>
  <si>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</si>
  <si>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</si>
  <si>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</si>
  <si>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</si>
  <si>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</si>
  <si>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</si>
  <si>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</si>
  <si>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</si>
  <si>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</si>
  <si>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</si>
  <si>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</si>
  <si>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</si>
  <si>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</si>
  <si>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</si>
  <si>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</si>
  <si>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</si>
  <si>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</si>
  <si>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</si>
  <si>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</si>
  <si>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</si>
  <si>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</si>
  <si>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</si>
  <si>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</si>
  <si>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</si>
  <si>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</si>
  <si>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</si>
  <si>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</si>
  <si>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</si>
  <si>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</si>
  <si>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</si>
  <si>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</si>
  <si>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</si>
  <si>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</si>
  <si>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</si>
  <si>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</si>
  <si>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</si>
  <si>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</si>
  <si>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</si>
  <si>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</si>
  <si>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</si>
  <si>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</si>
  <si>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</si>
  <si>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</si>
  <si>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</si>
  <si>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</si>
  <si>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</si>
  <si>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</si>
  <si>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</si>
  <si>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</si>
  <si>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</si>
  <si>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</si>
  <si>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</si>
  <si>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</si>
  <si>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</si>
  <si>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</si>
  <si>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</si>
  <si>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</si>
  <si>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</si>
  <si>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</si>
  <si>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</si>
  <si>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</si>
  <si>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</si>
  <si>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</si>
  <si>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</si>
  <si>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</si>
  <si>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</si>
  <si>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</si>
  <si>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</si>
  <si>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</si>
  <si>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</si>
  <si>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</si>
  <si>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</si>
  <si>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</si>
  <si>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</si>
  <si>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</si>
  <si>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</si>
  <si>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</si>
  <si>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</si>
  <si>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</si>
  <si>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</si>
  <si>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</si>
  <si>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</si>
  <si>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</si>
  <si>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</si>
  <si>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</si>
  <si>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</si>
  <si>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</si>
  <si>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</si>
  <si>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</si>
  <si>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</si>
  <si>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</si>
  <si>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</si>
  <si>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</si>
  <si>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</si>
  <si>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</si>
  <si>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</si>
  <si>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</si>
  <si>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</si>
  <si>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</si>
  <si>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</si>
  <si>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</si>
  <si>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</si>
  <si>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</si>
  <si>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</si>
  <si>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</si>
  <si>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</si>
  <si>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</si>
  <si>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</si>
  <si>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</si>
  <si>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</si>
  <si>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</si>
  <si>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</si>
  <si>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</si>
  <si>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</si>
  <si>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</si>
  <si>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</si>
  <si>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</si>
  <si>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</si>
  <si>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</si>
  <si>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</si>
  <si>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</si>
  <si>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</si>
  <si>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</si>
  <si>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</si>
  <si>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</si>
  <si>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</si>
  <si>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</si>
  <si>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</si>
  <si>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</si>
  <si>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</si>
  <si>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</si>
  <si>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</si>
  <si>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</si>
  <si>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</si>
  <si>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</si>
  <si>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</si>
  <si>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</si>
  <si>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</si>
  <si>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</si>
  <si>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</si>
  <si>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</si>
  <si>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</si>
  <si>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</si>
  <si>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</si>
  <si>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</si>
  <si>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</si>
  <si>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</si>
  <si>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</si>
  <si>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</si>
  <si>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</si>
  <si>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</si>
  <si>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</si>
  <si>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</si>
  <si>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</si>
  <si>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</si>
  <si>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</si>
  <si>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</si>
  <si>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</si>
  <si>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</si>
  <si>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</si>
  <si>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</si>
  <si>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</si>
  <si>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</si>
  <si>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</si>
  <si>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</si>
  <si>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</si>
  <si>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</si>
  <si>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</si>
  <si>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</si>
  <si>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</si>
  <si>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</si>
  <si>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</si>
  <si>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</si>
  <si>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</si>
  <si>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</si>
  <si>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</si>
  <si>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</si>
  <si>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</si>
  <si>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</si>
  <si>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</si>
  <si>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</si>
  <si>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</si>
  <si>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</si>
  <si>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</si>
  <si>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</si>
  <si>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</si>
  <si>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</si>
  <si>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</si>
  <si>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</si>
  <si>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</si>
  <si>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</si>
  <si>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</si>
  <si>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</si>
  <si>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</si>
  <si>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</si>
  <si>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</si>
  <si>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</si>
  <si>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</si>
  <si>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</si>
  <si>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</si>
  <si>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</si>
  <si>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</si>
  <si>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</si>
  <si>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</si>
  <si>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</si>
  <si>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</si>
  <si>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</si>
  <si>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</si>
  <si>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</si>
  <si>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</si>
  <si>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</si>
  <si>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</si>
  <si>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</si>
  <si>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</si>
  <si>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</si>
  <si>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</si>
  <si>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</si>
  <si>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</si>
  <si>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</si>
  <si>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</si>
  <si>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</si>
  <si>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</si>
  <si>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</si>
  <si>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</si>
  <si>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</si>
  <si>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</si>
  <si>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</si>
  <si>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</si>
  <si>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</si>
  <si>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</si>
  <si>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</si>
  <si>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</si>
  <si>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</si>
  <si>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</si>
  <si>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</si>
  <si>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</si>
  <si>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</si>
  <si>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</si>
  <si>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</si>
  <si>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</si>
  <si>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</si>
  <si>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</si>
  <si>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</si>
  <si>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</si>
  <si>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</si>
  <si>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</si>
  <si>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</si>
  <si>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</si>
  <si>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</si>
  <si>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</si>
  <si>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</si>
  <si>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</si>
  <si>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</si>
  <si>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</si>
  <si>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</si>
  <si>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</si>
  <si>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</si>
  <si>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</si>
  <si>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</si>
  <si>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</si>
  <si>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</si>
  <si>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</si>
  <si>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</si>
  <si>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</si>
  <si>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</si>
  <si>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</si>
  <si>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</si>
  <si>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</si>
  <si>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</si>
  <si>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</si>
  <si>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</si>
  <si>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</si>
  <si>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</si>
  <si>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</si>
  <si>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</si>
  <si>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</si>
  <si>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</si>
  <si>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</si>
  <si>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</si>
  <si>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</si>
  <si>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</si>
  <si>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</si>
  <si>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</si>
  <si>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</si>
  <si>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</si>
  <si>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</si>
  <si>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</si>
  <si>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</si>
  <si>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</si>
  <si>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</si>
  <si>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</si>
  <si>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</si>
  <si>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</si>
  <si>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</si>
  <si>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</si>
  <si>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</si>
  <si>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</si>
  <si>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</si>
  <si>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</si>
  <si>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</si>
  <si>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</si>
  <si>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</si>
  <si>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</si>
  <si>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</si>
  <si>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</si>
  <si>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</si>
  <si>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</si>
  <si>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</si>
  <si>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</si>
  <si>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</si>
  <si>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</si>
  <si>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</si>
  <si>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</si>
  <si>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</si>
  <si>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</si>
  <si>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</si>
  <si>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</si>
  <si>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</si>
  <si>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</si>
  <si>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</si>
  <si>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</si>
  <si>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</si>
  <si>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</si>
  <si>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</si>
  <si>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</si>
  <si>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</si>
  <si>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</si>
  <si>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</si>
  <si>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</si>
  <si>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</si>
  <si>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</si>
  <si>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</si>
  <si>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</si>
  <si>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</si>
  <si>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</si>
  <si>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</si>
  <si>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</si>
  <si>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</si>
  <si>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</si>
  <si>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</si>
  <si>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</si>
  <si>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</si>
  <si>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</si>
  <si>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</si>
  <si>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</si>
  <si>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</si>
  <si>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</si>
  <si>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</si>
  <si>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</si>
  <si>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</si>
  <si>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</si>
  <si>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</si>
  <si>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</si>
  <si>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</si>
  <si>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</si>
  <si>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</si>
  <si>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</si>
  <si>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</si>
  <si>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</si>
  <si>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</si>
  <si>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</si>
  <si>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</si>
  <si>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</si>
  <si>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</si>
  <si>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</si>
  <si>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</si>
  <si>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</si>
  <si>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</si>
  <si>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</si>
  <si>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</si>
  <si>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</si>
  <si>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</si>
  <si>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</si>
  <si>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</si>
  <si>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</si>
  <si>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</si>
  <si>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</si>
  <si>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</si>
  <si>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</si>
  <si>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</si>
  <si>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</si>
  <si>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</si>
  <si>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</si>
  <si>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</si>
  <si>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</si>
  <si>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</si>
  <si>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</si>
  <si>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</si>
  <si>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</si>
  <si>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</si>
  <si>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</si>
  <si>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</si>
  <si>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</si>
  <si>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</si>
  <si>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</si>
  <si>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</si>
  <si>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</si>
  <si>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</si>
  <si>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</si>
  <si>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</si>
  <si>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</si>
  <si>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</si>
  <si>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</si>
  <si>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</si>
  <si>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</si>
  <si>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</si>
  <si>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</si>
  <si>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</si>
  <si>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</si>
  <si>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</si>
  <si>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</si>
  <si>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</si>
  <si>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</si>
  <si>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</si>
  <si>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</si>
  <si>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</si>
  <si>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</si>
  <si>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</si>
  <si>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</si>
  <si>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</si>
  <si>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</si>
  <si>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</si>
  <si>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</si>
  <si>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</si>
  <si>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</si>
  <si>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</si>
  <si>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</si>
  <si>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</si>
  <si>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</si>
  <si>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</si>
  <si>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</si>
  <si>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</si>
  <si>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</si>
  <si>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</si>
  <si>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</si>
  <si>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</si>
  <si>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</si>
  <si>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</si>
  <si>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</si>
  <si>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</si>
  <si>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</si>
  <si>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</si>
  <si>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</si>
  <si>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</si>
  <si>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</si>
  <si>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</si>
  <si>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</si>
  <si>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</si>
  <si>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</si>
  <si>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</si>
  <si>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</si>
  <si>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</si>
  <si>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</si>
  <si>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</si>
  <si>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</si>
  <si>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</si>
  <si>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</si>
  <si>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</si>
  <si>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</si>
  <si>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</si>
  <si>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</si>
  <si>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</si>
  <si>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</si>
  <si>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</si>
  <si>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</si>
  <si>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</si>
  <si>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</si>
  <si>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</si>
  <si>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</si>
  <si>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</si>
  <si>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</si>
  <si>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</si>
  <si>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</si>
  <si>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</si>
  <si>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</si>
  <si>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</si>
  <si>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</si>
  <si>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</si>
  <si>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</si>
  <si>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</si>
  <si>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</si>
  <si>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</si>
  <si>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</si>
  <si>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</si>
  <si>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</si>
  <si>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</si>
  <si>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</si>
  <si>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</si>
  <si>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</si>
  <si>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</si>
  <si>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</si>
  <si>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</si>
  <si>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</si>
  <si>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</si>
  <si>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</si>
  <si>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</si>
  <si>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</si>
  <si>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</si>
  <si>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</si>
  <si>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</si>
  <si>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</si>
  <si>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</si>
  <si>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</si>
  <si>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</si>
  <si>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</si>
  <si>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</si>
  <si>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</si>
  <si>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</si>
  <si>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</si>
  <si>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</si>
  <si>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</si>
  <si>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</si>
  <si>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</si>
  <si>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</si>
  <si>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</si>
  <si>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</si>
  <si>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</si>
  <si>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</si>
  <si>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</si>
  <si>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</si>
  <si>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</si>
  <si>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</si>
  <si>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</si>
  <si>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</si>
  <si>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</si>
  <si>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</si>
  <si>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</si>
  <si>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</si>
  <si>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</si>
  <si>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</si>
  <si>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</si>
  <si>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</si>
  <si>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</si>
  <si>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</si>
  <si>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</si>
  <si>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</si>
  <si>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</si>
  <si>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</si>
  <si>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</si>
  <si>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</si>
  <si>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</si>
  <si>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</si>
  <si>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</si>
  <si>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</si>
  <si>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</si>
  <si>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</si>
  <si>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</si>
  <si>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</si>
  <si>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</si>
  <si>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</si>
  <si>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</si>
  <si>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</si>
  <si>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</si>
  <si>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</si>
  <si>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</si>
  <si>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</si>
  <si>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</si>
  <si>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</si>
  <si>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</si>
  <si>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</si>
  <si>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</si>
  <si>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</si>
  <si>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</si>
  <si>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</si>
  <si>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</si>
  <si>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</si>
  <si>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</si>
  <si>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</si>
  <si>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</si>
  <si>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</si>
  <si>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</si>
  <si>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</si>
  <si>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</si>
  <si>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</si>
  <si>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</si>
  <si>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</si>
  <si>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</si>
  <si>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</si>
  <si>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</si>
  <si>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</si>
  <si>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</si>
  <si>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</si>
  <si>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</si>
  <si>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</si>
  <si>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</si>
  <si>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</si>
  <si>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</si>
  <si>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</si>
  <si>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</si>
  <si>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</si>
  <si>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</si>
  <si>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</si>
  <si>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</si>
  <si>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</si>
  <si>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</si>
  <si>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</si>
  <si>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</si>
  <si>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</si>
  <si>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</si>
  <si>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</si>
  <si>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</si>
  <si>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</si>
  <si>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</si>
  <si>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</si>
  <si>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</si>
  <si>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</si>
  <si>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</si>
  <si>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</si>
  <si>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</si>
  <si>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</si>
  <si>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</si>
  <si>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</si>
  <si>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</si>
  <si>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</si>
  <si>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</si>
  <si>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</si>
  <si>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</si>
  <si>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</si>
  <si>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</si>
  <si>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</si>
  <si>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</si>
  <si>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</si>
  <si>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</si>
  <si>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</si>
  <si>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</si>
  <si>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</si>
  <si>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</si>
  <si>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</si>
  <si>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</si>
  <si>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</si>
  <si>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</si>
  <si>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</si>
  <si>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</si>
  <si>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</si>
  <si>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</si>
  <si>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</si>
  <si>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</si>
  <si>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</si>
  <si>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</si>
  <si>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</si>
  <si>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</si>
  <si>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</si>
  <si>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</si>
  <si>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</si>
  <si>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</si>
  <si>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</si>
  <si>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</si>
  <si>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</si>
  <si>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</si>
  <si>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</si>
  <si>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</si>
  <si>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</si>
  <si>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</si>
  <si>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</si>
  <si>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</si>
  <si>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</si>
  <si>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</si>
  <si>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</si>
  <si>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</si>
  <si>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</si>
  <si>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</si>
  <si>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</si>
  <si>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</si>
  <si>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</si>
  <si>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</si>
  <si>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</si>
  <si>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</si>
  <si>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</si>
  <si>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</si>
  <si>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</si>
  <si>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</si>
  <si>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</si>
  <si>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</si>
  <si>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</si>
  <si>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</si>
  <si>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</si>
  <si>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</si>
  <si>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</si>
  <si>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</si>
  <si>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</si>
  <si>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</si>
  <si>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</si>
  <si>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</si>
  <si>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</si>
  <si>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</si>
  <si>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</si>
  <si>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</si>
  <si>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</si>
  <si>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</si>
  <si>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</si>
  <si>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</si>
  <si>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</si>
  <si>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</si>
  <si>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</si>
  <si>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</si>
  <si>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</si>
  <si>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</si>
  <si>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</si>
  <si>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</si>
  <si>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</si>
  <si>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</si>
  <si>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</si>
  <si>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</si>
  <si>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</si>
  <si>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</si>
  <si>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</si>
  <si>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</si>
  <si>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</si>
  <si>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</si>
  <si>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</si>
  <si>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</si>
  <si>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</si>
  <si>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</si>
  <si>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</si>
  <si>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</si>
  <si>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</si>
  <si>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</si>
  <si>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</si>
  <si>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</si>
  <si>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</si>
  <si>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</si>
  <si>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</si>
  <si>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</si>
  <si>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</si>
  <si>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</si>
  <si>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</si>
  <si>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</si>
  <si>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</si>
  <si>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</si>
  <si>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</si>
  <si>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</si>
  <si>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</si>
  <si>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</si>
  <si>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</si>
  <si>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</si>
  <si>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</si>
  <si>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</si>
  <si>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</si>
  <si>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</si>
  <si>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</si>
  <si>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</si>
  <si>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</si>
  <si>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</si>
  <si>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</si>
  <si>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</si>
  <si>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</si>
  <si>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</si>
  <si>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</si>
  <si>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</si>
  <si>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</si>
  <si>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</si>
  <si>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</si>
  <si>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</si>
  <si>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</si>
  <si>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</si>
  <si>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</si>
  <si>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</si>
  <si>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</si>
  <si>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</si>
  <si>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</si>
  <si>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</si>
  <si>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</si>
  <si>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</si>
  <si>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</si>
  <si>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</si>
  <si>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</si>
  <si>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</si>
  <si>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</si>
  <si>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</si>
  <si>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</si>
  <si>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</si>
  <si>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</si>
  <si>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</si>
  <si>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</si>
  <si>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</si>
  <si>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</si>
  <si>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</si>
  <si>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</si>
  <si>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</si>
  <si>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</si>
  <si>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</si>
  <si>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</si>
  <si>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</si>
  <si>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</si>
  <si>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</si>
  <si>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</si>
  <si>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</si>
  <si>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</si>
  <si>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</si>
  <si>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</si>
  <si>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</si>
  <si>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</si>
  <si>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</si>
  <si>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</si>
  <si>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</si>
  <si>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</si>
  <si>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</si>
  <si>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</si>
  <si>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</si>
  <si>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</si>
  <si>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</si>
  <si>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</si>
  <si>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</si>
  <si>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</si>
  <si>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</si>
  <si>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</si>
  <si>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</si>
  <si>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</si>
  <si>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</si>
  <si>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</si>
  <si>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</si>
  <si>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</si>
  <si>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</si>
  <si>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</si>
  <si>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</si>
  <si>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</si>
  <si>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</si>
  <si>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</si>
  <si>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</si>
  <si>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</si>
  <si>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</si>
  <si>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</si>
  <si>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</si>
  <si>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</si>
  <si>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</si>
  <si>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</si>
  <si>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</si>
  <si>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</si>
  <si>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</si>
  <si>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</si>
  <si>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</si>
  <si>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</si>
  <si>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</si>
  <si>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</si>
  <si>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</si>
  <si>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</si>
  <si>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</si>
  <si>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</si>
  <si>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</si>
  <si>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</si>
  <si>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</si>
  <si>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</si>
  <si>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</si>
  <si>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</si>
  <si>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</si>
  <si>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</si>
  <si>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</si>
  <si>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</si>
  <si>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</si>
  <si>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</si>
  <si>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</si>
  <si>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</si>
  <si>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</si>
  <si>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</si>
  <si>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</si>
  <si>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</si>
  <si>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</si>
  <si>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</si>
  <si>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</si>
  <si>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</si>
  <si>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</si>
  <si>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</si>
  <si>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</si>
  <si>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</si>
  <si>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</si>
  <si>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</si>
  <si>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</si>
  <si>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</si>
  <si>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</si>
  <si>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</si>
  <si>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</si>
  <si>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</si>
  <si>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</si>
  <si>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</si>
  <si>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</si>
  <si>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</si>
  <si>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</si>
  <si>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</si>
  <si>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</si>
  <si>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</si>
  <si>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</si>
  <si>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</si>
  <si>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</si>
  <si>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</si>
  <si>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</si>
  <si>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</si>
  <si>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</si>
  <si>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</si>
  <si>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</si>
  <si>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</si>
  <si>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</si>
  <si>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</si>
  <si>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</si>
  <si>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</si>
  <si>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</si>
  <si>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</si>
  <si>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</si>
  <si>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</si>
  <si>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</si>
  <si>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</si>
  <si>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</si>
  <si>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</si>
  <si>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</si>
  <si>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</si>
  <si>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</si>
  <si>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</si>
  <si>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</si>
  <si>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</si>
  <si>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</si>
  <si>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</si>
  <si>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</si>
  <si>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</si>
  <si>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</si>
  <si>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</si>
  <si>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</si>
  <si>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</si>
  <si>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</si>
  <si>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</si>
  <si>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</si>
  <si>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</si>
  <si>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</si>
  <si>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</si>
  <si>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</si>
  <si>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</si>
  <si>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</si>
  <si>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</si>
  <si>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</si>
  <si>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</si>
  <si>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</si>
  <si>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</si>
  <si>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</si>
  <si>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</si>
  <si>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</si>
  <si>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</si>
  <si>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</si>
  <si>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</si>
  <si>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</si>
  <si>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</si>
  <si>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</si>
  <si>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</si>
  <si>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</si>
  <si>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</si>
  <si>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</si>
  <si>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</si>
  <si>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</si>
  <si>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</si>
  <si>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</si>
  <si>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</si>
  <si>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</si>
  <si>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</si>
  <si>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</si>
  <si>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</si>
  <si>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</si>
  <si>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</si>
  <si>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</si>
  <si>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</si>
  <si>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</si>
  <si>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</si>
  <si>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</si>
  <si>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</si>
  <si>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</si>
  <si>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</si>
  <si>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</si>
  <si>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</si>
  <si>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</si>
  <si>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</si>
  <si>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</si>
  <si>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</si>
  <si>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</si>
  <si>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</si>
  <si>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</si>
  <si>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</si>
  <si>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</si>
  <si>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</si>
  <si>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</si>
  <si>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</si>
  <si>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</si>
  <si>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</si>
  <si>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</si>
  <si>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</si>
  <si>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</si>
  <si>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</si>
  <si>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</si>
  <si>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</si>
  <si>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</si>
  <si>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</si>
  <si>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</si>
  <si>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</si>
  <si>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</si>
  <si>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</si>
  <si>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</si>
  <si>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</si>
  <si>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</si>
  <si>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</si>
  <si>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</si>
  <si>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</si>
  <si>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</si>
  <si>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</si>
  <si>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</si>
  <si>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</si>
  <si>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</si>
  <si>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</si>
  <si>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</si>
  <si>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</si>
  <si>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</si>
  <si>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</si>
  <si>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</si>
  <si>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</si>
  <si>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</si>
  <si>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</si>
  <si>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</si>
  <si>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</si>
  <si>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</si>
  <si>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</si>
  <si>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</si>
  <si>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</si>
  <si>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</si>
  <si>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</si>
  <si>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</si>
  <si>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</si>
  <si>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</si>
  <si>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</si>
  <si>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</si>
  <si>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</si>
  <si>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</si>
  <si>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</si>
  <si>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</si>
  <si>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</si>
  <si>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</si>
  <si>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</si>
  <si>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</si>
  <si>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</si>
  <si>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</si>
  <si>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</si>
  <si>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</si>
  <si>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</si>
  <si>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</si>
  <si>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</si>
  <si>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</si>
  <si>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</si>
  <si>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</si>
  <si>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</si>
  <si>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</si>
  <si>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</si>
  <si>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</si>
  <si>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</si>
  <si>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</si>
  <si>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</si>
  <si>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</si>
  <si>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</si>
  <si>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</si>
  <si>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</si>
  <si>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</si>
  <si>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</si>
  <si>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</si>
  <si>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</si>
  <si>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</si>
  <si>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</si>
  <si>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</si>
  <si>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</si>
  <si>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</si>
  <si>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</si>
  <si>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</si>
  <si>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</si>
  <si>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</si>
  <si>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</si>
  <si>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</si>
  <si>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</si>
  <si>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</si>
  <si>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</si>
  <si>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</si>
  <si>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</si>
  <si>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</si>
  <si>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</si>
  <si>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</si>
  <si>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</si>
  <si>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</si>
  <si>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</si>
  <si>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</si>
  <si>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</si>
  <si>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</si>
  <si>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</si>
  <si>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</si>
  <si>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</si>
  <si>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</si>
  <si>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</si>
  <si>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</si>
  <si>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</si>
  <si>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</si>
  <si>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</si>
  <si>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</si>
  <si>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</si>
  <si>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</si>
  <si>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</si>
  <si>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</si>
  <si>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</si>
  <si>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</si>
  <si>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</si>
  <si>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</si>
  <si>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</si>
  <si>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</si>
  <si>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</si>
  <si>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</si>
  <si>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</si>
  <si>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</si>
  <si>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</si>
  <si>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</si>
  <si>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</si>
  <si>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</si>
  <si>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</si>
  <si>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</si>
  <si>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</si>
  <si>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</si>
  <si>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</si>
  <si>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</si>
  <si>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</si>
  <si>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</si>
  <si>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</si>
  <si>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</si>
  <si>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</si>
  <si>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</si>
  <si>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</si>
  <si>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</si>
  <si>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</si>
  <si>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</si>
  <si>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</si>
  <si>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</si>
  <si>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</si>
  <si>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</si>
  <si>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</si>
  <si>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</si>
  <si>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</si>
  <si>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</si>
  <si>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</si>
  <si>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</si>
  <si>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</si>
  <si>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</si>
  <si>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</si>
  <si>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</si>
  <si>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</si>
  <si>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</si>
  <si>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</si>
  <si>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</si>
  <si>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</si>
  <si>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</si>
  <si>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</si>
  <si>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</si>
  <si>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</si>
  <si>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</si>
  <si>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</si>
  <si>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</si>
  <si>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</si>
  <si>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</si>
  <si>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</si>
  <si>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</si>
  <si>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</si>
  <si>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</si>
  <si>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</si>
  <si>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</si>
  <si>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</si>
  <si>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</si>
  <si>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</si>
  <si>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</si>
  <si>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</si>
  <si>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</si>
  <si>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</si>
  <si>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</si>
  <si>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</si>
  <si>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</si>
  <si>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</si>
  <si>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</si>
  <si>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</si>
  <si>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</si>
  <si>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</si>
  <si>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</si>
  <si>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</si>
  <si>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</si>
  <si>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</si>
  <si>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</si>
  <si>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</si>
  <si>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</si>
  <si>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</si>
  <si>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</si>
  <si>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</si>
  <si>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</si>
  <si>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</si>
  <si>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</si>
  <si>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</si>
  <si>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</si>
  <si>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</si>
  <si>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</si>
  <si>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</si>
  <si>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</si>
  <si>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</si>
  <si>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</si>
  <si>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</si>
  <si>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</si>
  <si>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</si>
  <si>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</si>
  <si>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</si>
  <si>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</si>
  <si>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</si>
  <si>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</si>
  <si>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</si>
  <si>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</si>
  <si>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</si>
  <si>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</si>
  <si>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</si>
  <si>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</si>
  <si>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</si>
  <si>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</si>
  <si>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</si>
  <si>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</si>
  <si>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</si>
  <si>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</si>
  <si>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</si>
  <si>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</si>
  <si>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</si>
  <si>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</si>
  <si>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</si>
  <si>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</si>
  <si>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</si>
  <si>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</si>
  <si>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</si>
  <si>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</si>
  <si>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</si>
  <si>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</si>
  <si>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</si>
  <si>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</si>
  <si>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</si>
  <si>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</si>
  <si>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</si>
  <si>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</si>
  <si>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</si>
  <si>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</si>
  <si>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</si>
  <si>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</si>
  <si>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</si>
  <si>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</si>
  <si>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</si>
  <si>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</si>
  <si>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</si>
  <si>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</si>
  <si>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</si>
  <si>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</si>
  <si>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</si>
  <si>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</si>
  <si>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</si>
  <si>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</si>
  <si>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</si>
  <si>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</si>
  <si>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</si>
  <si>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</si>
  <si>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</si>
  <si>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</si>
  <si>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</si>
  <si>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</si>
  <si>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</si>
  <si>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</si>
  <si>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</si>
  <si>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</si>
  <si>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</si>
  <si>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</si>
  <si>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</si>
  <si>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</si>
  <si>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</si>
  <si>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</si>
  <si>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</si>
  <si>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</si>
  <si>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</si>
  <si>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</si>
  <si>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</si>
  <si>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</si>
  <si>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</si>
  <si>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</si>
  <si>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</si>
  <si>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</si>
  <si>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</si>
  <si>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</si>
  <si>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</si>
  <si>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</si>
  <si>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</si>
  <si>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</si>
  <si>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</si>
  <si>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</si>
  <si>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</si>
  <si>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</si>
  <si>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</si>
  <si>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</si>
  <si>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</si>
  <si>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</si>
  <si>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</si>
  <si>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</si>
  <si>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</si>
  <si>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</si>
  <si>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</si>
  <si>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</si>
  <si>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</si>
  <si>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</si>
  <si>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</si>
  <si>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</si>
  <si>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</si>
  <si>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</si>
  <si>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</si>
  <si>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</si>
  <si>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</si>
  <si>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</si>
  <si>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</si>
  <si>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</si>
  <si>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</si>
  <si>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</si>
  <si>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</si>
  <si>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</si>
  <si>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</si>
  <si>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</si>
  <si>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</si>
  <si>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</si>
  <si>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</si>
  <si>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</si>
  <si>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</si>
  <si>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</si>
  <si>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</si>
  <si>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</si>
  <si>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</si>
  <si>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</si>
  <si>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</si>
  <si>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</si>
  <si>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</si>
  <si>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</si>
  <si>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</si>
  <si>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</si>
  <si>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</si>
  <si>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</si>
  <si>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</si>
  <si>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</si>
  <si>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</si>
  <si>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</si>
  <si>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</si>
  <si>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</si>
  <si>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</si>
  <si>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</si>
  <si>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</si>
  <si>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</si>
  <si>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</si>
  <si>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</si>
  <si>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</si>
  <si>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</si>
  <si>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</si>
  <si>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</si>
  <si>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</si>
  <si>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</si>
  <si>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</si>
  <si>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</si>
  <si>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</si>
  <si>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</si>
  <si>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</si>
  <si>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</si>
  <si>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</si>
  <si>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</si>
  <si>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</si>
  <si>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</si>
  <si>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</si>
  <si>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</si>
  <si>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</si>
  <si>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</si>
  <si>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</si>
  <si>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</si>
  <si>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</si>
  <si>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</si>
  <si>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</si>
  <si>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</si>
  <si>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</si>
  <si>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</si>
  <si>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</si>
  <si>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</si>
  <si>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</si>
  <si>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</si>
  <si>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</si>
  <si>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</si>
  <si>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</si>
  <si>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</si>
  <si>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</si>
  <si>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</si>
  <si>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</si>
  <si>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</si>
  <si>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</si>
  <si>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</si>
  <si>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</si>
  <si>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</si>
  <si>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</si>
  <si>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</si>
  <si>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</si>
  <si>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</si>
  <si>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</si>
  <si>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</si>
  <si>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</si>
  <si>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</si>
  <si>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</si>
  <si>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</si>
  <si>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</si>
  <si>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</si>
  <si>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</si>
  <si>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</si>
  <si>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</si>
  <si>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</si>
  <si>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</si>
  <si>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</si>
  <si>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</si>
  <si>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</si>
  <si>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</si>
  <si>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</si>
  <si>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</si>
  <si>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</si>
  <si>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</si>
  <si>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</si>
  <si>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</si>
  <si>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</si>
  <si>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</si>
  <si>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</si>
  <si>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</si>
  <si>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</si>
  <si>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</si>
  <si>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</si>
  <si>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</si>
  <si>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</si>
  <si>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</si>
  <si>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</si>
  <si>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</si>
  <si>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</si>
  <si>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</si>
  <si>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</si>
  <si>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</si>
  <si>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</si>
  <si>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</si>
  <si>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</si>
  <si>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</si>
  <si>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</si>
  <si>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</si>
  <si>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</si>
  <si>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</si>
  <si>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</si>
  <si>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</si>
  <si>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</si>
  <si>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</si>
  <si>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</si>
  <si>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</si>
  <si>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</si>
  <si>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</si>
  <si>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</si>
  <si>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</si>
  <si>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</si>
  <si>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</si>
  <si>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</si>
  <si>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</si>
  <si>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</si>
  <si>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</si>
  <si>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</si>
  <si>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</si>
  <si>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</si>
  <si>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</si>
  <si>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</si>
  <si>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</si>
  <si>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</si>
  <si>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</si>
  <si>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</si>
  <si>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</si>
  <si>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</si>
  <si>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</si>
  <si>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</si>
  <si>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</si>
  <si>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</si>
  <si>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</si>
  <si>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</si>
  <si>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</si>
  <si>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</si>
  <si>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</si>
  <si>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</si>
  <si>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</si>
  <si>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</si>
  <si>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</si>
  <si>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</si>
  <si>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</si>
  <si>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</si>
  <si>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</si>
  <si>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</si>
  <si>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</si>
  <si>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</si>
  <si>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</si>
  <si>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</si>
  <si>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</si>
  <si>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</si>
  <si>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</si>
  <si>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</si>
  <si>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</si>
  <si>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</si>
  <si>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</si>
  <si>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</si>
  <si>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</si>
  <si>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</si>
  <si>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</si>
  <si>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</si>
  <si>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</si>
  <si>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</si>
  <si>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</si>
  <si>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</si>
  <si>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</si>
  <si>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</si>
  <si>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</si>
  <si>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</si>
  <si>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</si>
  <si>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</si>
  <si>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</si>
  <si>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</si>
  <si>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</si>
  <si>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</si>
  <si>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</si>
  <si>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</si>
  <si>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</si>
  <si>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</si>
  <si>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</si>
  <si>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</si>
  <si>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</si>
  <si>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</si>
  <si>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</si>
  <si>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</si>
  <si>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</si>
  <si>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</si>
  <si>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</si>
  <si>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</si>
  <si>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</si>
  <si>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</si>
  <si>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</si>
  <si>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</si>
  <si>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</si>
  <si>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</si>
  <si>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</si>
  <si>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</si>
  <si>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</si>
  <si>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</si>
  <si>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</si>
  <si>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</si>
  <si>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</si>
  <si>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</si>
  <si>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</si>
  <si>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</si>
  <si>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</si>
  <si>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</si>
  <si>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</si>
  <si>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</si>
  <si>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</si>
  <si>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</si>
  <si>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</si>
  <si>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</si>
  <si>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</si>
  <si>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</si>
  <si>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</si>
  <si>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</si>
  <si>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</si>
  <si>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</si>
  <si>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</si>
  <si>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</si>
  <si>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</si>
  <si>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</si>
  <si>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</si>
  <si>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</si>
  <si>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</si>
  <si>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</si>
  <si>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</si>
  <si>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</si>
  <si>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</si>
  <si>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</si>
  <si>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</si>
  <si>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</si>
  <si>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</si>
  <si>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</si>
  <si>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</si>
  <si>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</si>
  <si>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</si>
  <si>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</si>
  <si>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</si>
  <si>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</si>
  <si>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</si>
  <si>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</si>
  <si>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</si>
  <si>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</si>
  <si>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</si>
  <si>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</si>
  <si>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</si>
  <si>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</si>
  <si>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</si>
  <si>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</si>
  <si>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</si>
  <si>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</si>
  <si>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</si>
  <si>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</si>
  <si>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</si>
  <si>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</si>
  <si>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</si>
  <si>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</si>
  <si>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</si>
  <si>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</si>
  <si>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</si>
  <si>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</si>
  <si>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</si>
  <si>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</si>
  <si>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</si>
  <si>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</si>
  <si>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</si>
  <si>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</si>
  <si>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</si>
  <si>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</si>
  <si>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</si>
  <si>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</si>
  <si>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</si>
  <si>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</si>
  <si>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</si>
  <si>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</si>
  <si>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</si>
  <si>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</si>
  <si>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</si>
  <si>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</si>
  <si>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</si>
  <si>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</si>
  <si>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</si>
  <si>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</si>
  <si>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</si>
  <si>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</si>
  <si>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</si>
  <si>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</si>
  <si>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</si>
  <si>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</si>
  <si>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</si>
  <si>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</si>
  <si>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</si>
  <si>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</si>
  <si>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</si>
  <si>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</si>
  <si>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</si>
  <si>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</si>
  <si>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</si>
  <si>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</si>
  <si>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</si>
  <si>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</si>
  <si>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</si>
  <si>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</si>
  <si>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</si>
  <si>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</si>
  <si>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</si>
  <si>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</si>
  <si>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</si>
  <si>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</si>
  <si>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</si>
  <si>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</si>
  <si>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</si>
  <si>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</si>
  <si>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</si>
  <si>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</si>
  <si>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</si>
  <si>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</si>
  <si>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</si>
  <si>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</si>
  <si>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</si>
  <si>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</si>
  <si>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</si>
  <si>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</si>
  <si>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</si>
  <si>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</si>
  <si>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</si>
  <si>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</si>
  <si>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</si>
  <si>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</si>
  <si>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</si>
  <si>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</si>
  <si>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</si>
  <si>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</si>
  <si>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</si>
  <si>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</si>
  <si>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</si>
  <si>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</si>
  <si>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</si>
  <si>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</si>
  <si>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</si>
  <si>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</si>
  <si>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</si>
  <si>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</si>
  <si>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</si>
  <si>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</si>
  <si>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</si>
  <si>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</si>
  <si>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</si>
  <si>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</si>
  <si>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</si>
  <si>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</si>
  <si>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</si>
  <si>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</si>
  <si>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</si>
  <si>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</si>
  <si>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</si>
  <si>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</si>
  <si>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</si>
  <si>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</si>
  <si>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</si>
  <si>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</si>
  <si>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</si>
  <si>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</si>
  <si>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</si>
  <si>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</si>
  <si>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</si>
  <si>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</si>
  <si>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</si>
  <si>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</si>
  <si>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</si>
  <si>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</si>
  <si>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</si>
  <si>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</si>
  <si>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</si>
  <si>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</si>
  <si>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</si>
  <si>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</si>
  <si>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</si>
  <si>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</si>
  <si>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</si>
  <si>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</si>
  <si>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</si>
  <si>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</si>
  <si>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</si>
  <si>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</si>
  <si>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</si>
  <si>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</si>
  <si>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</si>
  <si>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</si>
  <si>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</si>
  <si>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</si>
  <si>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</si>
  <si>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</si>
  <si>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</si>
  <si>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</si>
  <si>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</si>
  <si>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</si>
  <si>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</si>
  <si>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</si>
  <si>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</si>
  <si>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</si>
  <si>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</si>
  <si>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</si>
  <si>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</si>
  <si>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</si>
  <si>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</si>
  <si>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</si>
  <si>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</si>
  <si>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</si>
  <si>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</si>
  <si>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</si>
  <si>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</si>
  <si>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</si>
  <si>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</si>
  <si>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</si>
  <si>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</si>
  <si>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</si>
  <si>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</si>
  <si>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</si>
  <si>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</si>
  <si>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</si>
  <si>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</si>
  <si>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</si>
  <si>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</si>
  <si>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</si>
  <si>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</si>
  <si>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</si>
  <si>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</si>
  <si>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</si>
  <si>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</si>
  <si>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</si>
  <si>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</si>
  <si>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</si>
  <si>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</si>
  <si>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</si>
  <si>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</si>
  <si>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</si>
  <si>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</si>
  <si>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</si>
  <si>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</si>
  <si>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</si>
  <si>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</si>
  <si>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</si>
  <si>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</si>
  <si>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</si>
  <si>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</si>
  <si>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</si>
  <si>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</si>
  <si>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</si>
  <si>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</si>
  <si>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</si>
  <si>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</si>
  <si>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</si>
  <si>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</si>
  <si>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</si>
  <si>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</si>
  <si>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</si>
  <si>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</si>
  <si>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</si>
  <si>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</si>
  <si>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</si>
  <si>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</si>
  <si>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</si>
  <si>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</si>
  <si>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</si>
  <si>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</si>
  <si>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</si>
  <si>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</si>
  <si>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</si>
  <si>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</si>
  <si>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</si>
  <si>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</si>
  <si>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</si>
  <si>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</si>
  <si>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</si>
  <si>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</si>
  <si>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</si>
  <si>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</si>
  <si>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</si>
  <si>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</si>
  <si>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</si>
  <si>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</si>
  <si>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</si>
  <si>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</si>
  <si>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</si>
  <si>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</si>
  <si>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</si>
  <si>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</si>
  <si>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</si>
  <si>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</si>
  <si>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</si>
  <si>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</si>
  <si>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</si>
  <si>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</si>
  <si>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</si>
  <si>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</si>
  <si>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</si>
  <si>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</si>
  <si>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</si>
  <si>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</si>
  <si>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</si>
  <si>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</si>
  <si>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</si>
  <si>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</si>
  <si>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</si>
  <si>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</si>
  <si>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</si>
  <si>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</si>
  <si>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</si>
  <si>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</si>
  <si>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</si>
  <si>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</si>
  <si>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</si>
  <si>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</si>
  <si>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</si>
  <si>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</si>
  <si>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</si>
  <si>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</si>
  <si>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</si>
  <si>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</si>
  <si>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</si>
  <si>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</si>
  <si>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</si>
  <si>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</si>
  <si>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</si>
  <si>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</si>
  <si>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</si>
  <si>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</si>
  <si>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</si>
  <si>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</si>
  <si>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</si>
  <si>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</si>
  <si>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</si>
  <si>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</si>
  <si>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</si>
  <si>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</si>
  <si>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</si>
  <si>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</si>
  <si>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</si>
  <si>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</si>
  <si>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</si>
  <si>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</si>
  <si>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</si>
  <si>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</si>
  <si>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</si>
  <si>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</si>
  <si>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</si>
  <si>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</si>
  <si>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</si>
  <si>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</si>
  <si>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</si>
  <si>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</si>
  <si>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</si>
  <si>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</si>
  <si>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</si>
  <si>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</si>
  <si>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</si>
  <si>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</si>
  <si>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</si>
  <si>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</si>
  <si>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</si>
  <si>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</si>
  <si>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</si>
  <si>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</si>
  <si>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</si>
  <si>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</si>
  <si>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</si>
  <si>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</si>
  <si>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</si>
  <si>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</si>
  <si>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</si>
  <si>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</si>
  <si>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</si>
  <si>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</si>
  <si>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</si>
  <si>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</si>
  <si>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</si>
  <si>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</si>
  <si>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</si>
  <si>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</si>
  <si>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</si>
  <si>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</si>
  <si>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</si>
  <si>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</si>
  <si>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</si>
  <si>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</si>
  <si>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</si>
  <si>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</si>
  <si>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</si>
  <si>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</si>
  <si>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</si>
  <si>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</si>
  <si>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</si>
  <si>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</si>
  <si>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</si>
  <si>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</si>
  <si>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</si>
  <si>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</si>
  <si>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</si>
  <si>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</si>
  <si>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</si>
  <si>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</si>
  <si>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</si>
  <si>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</si>
  <si>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</si>
  <si>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</si>
  <si>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</si>
  <si>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</si>
  <si>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</si>
  <si>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</si>
  <si>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</si>
  <si>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</si>
  <si>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</si>
  <si>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</si>
  <si>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</si>
  <si>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</si>
  <si>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</si>
  <si>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</si>
  <si>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</si>
  <si>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</si>
  <si>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</si>
  <si>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</si>
  <si>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</si>
  <si>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</si>
  <si>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</si>
  <si>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</si>
  <si>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</si>
  <si>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</si>
  <si>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</si>
  <si>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</si>
  <si>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</si>
  <si>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</si>
  <si>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</si>
  <si>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</si>
  <si>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</si>
  <si>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</si>
  <si>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</si>
  <si>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</si>
  <si>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</si>
  <si>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</si>
  <si>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</si>
  <si>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</si>
  <si>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</si>
  <si>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</si>
  <si>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</si>
  <si>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</si>
  <si>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</si>
  <si>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</si>
  <si>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</si>
  <si>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</si>
  <si>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</si>
  <si>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</si>
  <si>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</si>
  <si>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</si>
  <si>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</si>
  <si>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</si>
  <si>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</si>
  <si>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</si>
  <si>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</si>
  <si>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</si>
  <si>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</si>
  <si>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</si>
  <si>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</si>
  <si>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</si>
  <si>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</si>
  <si>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</si>
  <si>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</si>
  <si>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</si>
  <si>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</si>
  <si>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</si>
  <si>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</si>
  <si>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</si>
  <si>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</si>
  <si>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</si>
  <si>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</si>
  <si>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</si>
  <si>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</si>
  <si>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</si>
  <si>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</si>
  <si>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</si>
  <si>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</si>
  <si>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</si>
  <si>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</si>
  <si>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</si>
  <si>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</si>
  <si>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</si>
  <si>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</si>
  <si>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</si>
  <si>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</si>
  <si>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</si>
  <si>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</si>
  <si>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</si>
  <si>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</si>
  <si>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</si>
  <si>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</si>
  <si>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</si>
  <si>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</si>
  <si>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</si>
  <si>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</si>
  <si>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</si>
  <si>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</si>
  <si>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</si>
  <si>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</si>
  <si>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</si>
  <si>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</si>
  <si>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</si>
  <si>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</si>
  <si>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</si>
  <si>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</si>
  <si>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</si>
  <si>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</si>
  <si>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</si>
  <si>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</si>
  <si>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</si>
  <si>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</si>
  <si>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</si>
  <si>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</si>
  <si>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</si>
  <si>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</si>
  <si>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</si>
  <si>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</si>
  <si>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</si>
  <si>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</si>
  <si>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</si>
  <si>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</si>
  <si>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</si>
  <si>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</si>
  <si>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</si>
  <si>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</si>
  <si>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</si>
  <si>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</si>
  <si>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</si>
  <si>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</si>
  <si>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</si>
  <si>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</si>
  <si>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</si>
  <si>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</si>
  <si>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</si>
  <si>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</si>
  <si>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</si>
  <si>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</si>
  <si>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</si>
  <si>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</si>
  <si>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</si>
  <si>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</si>
  <si>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</si>
  <si>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</si>
  <si>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</si>
  <si>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</si>
  <si>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</si>
  <si>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</si>
  <si>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</si>
  <si>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</si>
  <si>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</si>
  <si>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</si>
  <si>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</si>
  <si>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</si>
  <si>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</si>
  <si>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</si>
  <si>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</si>
  <si>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</si>
  <si>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</si>
  <si>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</si>
  <si>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</si>
  <si>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</si>
  <si>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</si>
  <si>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</si>
  <si>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</si>
  <si>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</si>
  <si>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</si>
  <si>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</si>
  <si>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</si>
  <si>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</si>
  <si>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</si>
  <si>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</si>
  <si>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</si>
  <si>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</si>
  <si>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</si>
  <si>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</si>
  <si>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</si>
  <si>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</si>
  <si>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</si>
  <si>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</si>
  <si>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</si>
  <si>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</si>
  <si>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</si>
  <si>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</si>
  <si>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</si>
  <si>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</si>
  <si>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</si>
  <si>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</si>
  <si>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</si>
  <si>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</si>
  <si>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</si>
  <si>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</si>
  <si>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</si>
  <si>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</si>
  <si>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</si>
  <si>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</si>
  <si>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</si>
  <si>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</si>
  <si>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</si>
  <si>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</si>
  <si>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</si>
  <si>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</si>
  <si>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</si>
  <si>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</si>
  <si>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</si>
  <si>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</si>
  <si>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</si>
  <si>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</si>
  <si>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</si>
  <si>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</si>
  <si>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</si>
  <si>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</si>
  <si>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</si>
  <si>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</si>
  <si>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</si>
  <si>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</si>
  <si>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</si>
  <si>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</si>
  <si>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</si>
  <si>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</si>
  <si>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</si>
  <si>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</si>
  <si>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</si>
  <si>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</si>
  <si>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</si>
  <si>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</si>
  <si>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</si>
  <si>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</si>
  <si>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</si>
  <si>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</si>
  <si>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</si>
  <si>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</si>
  <si>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</si>
  <si>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</si>
  <si>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</si>
  <si>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</si>
  <si>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</si>
  <si>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</si>
  <si>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</si>
  <si>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</si>
  <si>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</si>
  <si>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</si>
  <si>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</si>
  <si>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</si>
  <si>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</si>
  <si>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</si>
  <si>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</si>
  <si>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</si>
  <si>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</si>
  <si>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</si>
  <si>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</si>
  <si>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</si>
  <si>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</si>
  <si>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</si>
  <si>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</si>
  <si>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</si>
  <si>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</si>
  <si>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</si>
  <si>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</si>
  <si>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</si>
  <si>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</si>
  <si>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</si>
  <si>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</si>
  <si>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</si>
  <si>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</si>
  <si>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</si>
  <si>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</si>
  <si>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</si>
  <si>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</si>
  <si>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</si>
  <si>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</si>
  <si>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</si>
  <si>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</si>
  <si>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</si>
  <si>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</si>
  <si>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</si>
  <si>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</si>
  <si>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</si>
  <si>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</si>
  <si>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</si>
  <si>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</si>
  <si>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</si>
  <si>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</si>
  <si>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</si>
  <si>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</si>
  <si>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</si>
  <si>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</si>
  <si>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</si>
  <si>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</si>
  <si>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</si>
  <si>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</si>
  <si>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</si>
  <si>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</si>
  <si>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</si>
  <si>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</si>
  <si>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</si>
  <si>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</si>
  <si>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</si>
  <si>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</si>
  <si>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</si>
  <si>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</si>
  <si>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</si>
  <si>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</si>
  <si>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</si>
  <si>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</si>
  <si>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</si>
  <si>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</si>
  <si>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</si>
  <si>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</si>
  <si>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</si>
  <si>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</si>
  <si>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</si>
  <si>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</si>
  <si>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</si>
  <si>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</si>
  <si>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</si>
  <si>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</si>
  <si>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</si>
  <si>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</si>
  <si>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</si>
  <si>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</si>
  <si>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</si>
  <si>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</si>
  <si>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</si>
  <si>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</si>
  <si>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</si>
  <si>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</si>
  <si>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</si>
  <si>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</si>
  <si>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</si>
  <si>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</si>
  <si>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</si>
  <si>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</si>
  <si>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</si>
  <si>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</si>
  <si>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</si>
  <si>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</si>
  <si>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</si>
  <si>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</si>
  <si>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</si>
  <si>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</si>
  <si>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</si>
  <si>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</si>
  <si>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</si>
  <si>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</si>
  <si>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</si>
  <si>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</si>
  <si>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</si>
  <si>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</si>
  <si>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</si>
  <si>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</si>
  <si>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</si>
  <si>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</si>
  <si>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</si>
  <si>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</si>
  <si>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</si>
  <si>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</si>
  <si>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</si>
  <si>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</si>
  <si>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</si>
  <si>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</si>
  <si>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</si>
  <si>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</si>
  <si>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</si>
  <si>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</si>
  <si>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</si>
  <si>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</si>
  <si>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</si>
  <si>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</si>
  <si>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</si>
  <si>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</si>
  <si>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</si>
  <si>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</si>
  <si>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</si>
  <si>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</si>
  <si>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</si>
  <si>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</si>
  <si>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</si>
  <si>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</si>
  <si>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</si>
  <si>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</si>
  <si>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</si>
  <si>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</si>
  <si>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</si>
  <si>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</si>
  <si>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</si>
  <si>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</si>
  <si>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</si>
  <si>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</si>
  <si>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</si>
  <si>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</si>
  <si>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</si>
  <si>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</si>
  <si>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</si>
  <si>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</si>
  <si>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</si>
  <si>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</si>
  <si>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</si>
  <si>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</si>
  <si>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</si>
  <si>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</si>
  <si>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</si>
  <si>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</si>
  <si>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</si>
  <si>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</si>
  <si>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</si>
  <si>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</si>
  <si>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</si>
  <si>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</si>
  <si>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</si>
  <si>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</si>
  <si>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</si>
  <si>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</si>
  <si>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</si>
  <si>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</si>
  <si>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</si>
  <si>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</si>
  <si>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</si>
  <si>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</si>
  <si>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</si>
  <si>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</si>
  <si>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</si>
  <si>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</si>
  <si>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</si>
  <si>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</si>
  <si>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</si>
  <si>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</si>
  <si>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</si>
  <si>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</si>
  <si>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</si>
  <si>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</si>
  <si>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</si>
  <si>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</si>
  <si>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</si>
  <si>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</si>
  <si>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</si>
  <si>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</si>
  <si>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</si>
  <si>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</si>
  <si>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</si>
  <si>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</si>
  <si>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</si>
  <si>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</si>
  <si>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</si>
  <si>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</si>
  <si>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</si>
  <si>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</si>
  <si>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</si>
  <si>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</si>
  <si>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</si>
  <si>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</si>
  <si>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</si>
  <si>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</si>
  <si>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</si>
  <si>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</si>
  <si>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</si>
  <si>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</si>
  <si>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</si>
  <si>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</si>
  <si>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</si>
  <si>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</si>
  <si>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</si>
  <si>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</si>
  <si>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</si>
  <si>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</si>
  <si>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</si>
  <si>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</si>
  <si>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</si>
  <si>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</si>
  <si>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</si>
  <si>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</si>
  <si>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</si>
  <si>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</si>
  <si>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</si>
  <si>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</si>
  <si>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</si>
  <si>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</si>
  <si>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</si>
  <si>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</si>
  <si>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</si>
  <si>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</si>
  <si>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</si>
  <si>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</si>
  <si>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</si>
  <si>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</si>
  <si>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</si>
  <si>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</si>
  <si>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</si>
  <si>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</si>
  <si>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</si>
  <si>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</si>
  <si>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</si>
  <si>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</si>
  <si>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</si>
  <si>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</si>
  <si>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</si>
  <si>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</si>
  <si>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</si>
  <si>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</si>
  <si>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</si>
  <si>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</si>
  <si>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</si>
  <si>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</si>
  <si>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</si>
  <si>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</si>
  <si>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</si>
  <si>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</si>
  <si>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</si>
  <si>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</si>
  <si>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</si>
  <si>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</si>
  <si>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</si>
  <si>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</si>
  <si>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</si>
  <si>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</si>
  <si>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</si>
  <si>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</si>
  <si>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</si>
  <si>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</si>
  <si>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</si>
  <si>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</si>
  <si>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</si>
  <si>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</si>
  <si>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</si>
  <si>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</si>
  <si>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</si>
  <si>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</si>
  <si>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</si>
  <si>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</si>
  <si>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</si>
  <si>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</si>
  <si>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</si>
  <si>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</si>
  <si>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</si>
  <si>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</si>
  <si>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</si>
  <si>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</si>
  <si>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</si>
  <si>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</si>
  <si>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</si>
  <si>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</si>
  <si>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</si>
  <si>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</si>
  <si>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</si>
  <si>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</si>
  <si>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</si>
  <si>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</si>
  <si>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</si>
  <si>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</si>
  <si>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</si>
  <si>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</si>
  <si>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</si>
  <si>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</si>
  <si>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</si>
  <si>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</si>
  <si>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</si>
  <si>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</si>
  <si>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</si>
  <si>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</si>
  <si>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</si>
  <si>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</si>
  <si>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</si>
  <si>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</si>
  <si>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</si>
  <si>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</si>
  <si>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</si>
  <si>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</si>
  <si>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</si>
  <si>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</si>
  <si>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</si>
  <si>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</si>
  <si>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</si>
  <si>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</si>
  <si>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</si>
  <si>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</si>
  <si>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</si>
  <si>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</si>
  <si>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</si>
  <si>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</si>
  <si>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</si>
  <si>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</si>
  <si>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</si>
  <si>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</si>
  <si>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</si>
  <si>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</si>
  <si>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</si>
  <si>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</si>
  <si>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</si>
  <si>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</si>
  <si>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</si>
  <si>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</si>
  <si>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</si>
  <si>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</si>
  <si>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</si>
  <si>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</si>
  <si>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</si>
  <si>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</si>
  <si>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</si>
  <si>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</si>
  <si>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</si>
  <si>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</si>
  <si>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</si>
  <si>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</si>
  <si>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</si>
  <si>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</si>
  <si>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</si>
  <si>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</si>
  <si>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</si>
  <si>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</si>
  <si>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</si>
  <si>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</si>
  <si>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</si>
  <si>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</si>
  <si>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</si>
  <si>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</si>
  <si>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</si>
  <si>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</si>
  <si>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</si>
  <si>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</si>
  <si>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</si>
  <si>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</si>
  <si>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</si>
  <si>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</si>
  <si>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</si>
  <si>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</si>
  <si>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</si>
  <si>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</si>
  <si>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</si>
  <si>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</si>
  <si>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</si>
  <si>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</si>
  <si>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</si>
  <si>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</si>
  <si>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</si>
  <si>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</si>
  <si>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</si>
  <si>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</si>
  <si>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</si>
  <si>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</si>
  <si>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</si>
  <si>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</si>
  <si>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</si>
  <si>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</si>
  <si>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</si>
  <si>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</si>
  <si>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</si>
  <si>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</si>
  <si>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</si>
  <si>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</si>
  <si>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</si>
  <si>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</si>
  <si>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</si>
  <si>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</si>
  <si>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</si>
  <si>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</si>
  <si>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</si>
  <si>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</si>
  <si>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</si>
  <si>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</si>
  <si>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</si>
  <si>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</si>
  <si>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</si>
  <si>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</si>
  <si>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</si>
  <si>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</si>
  <si>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</si>
  <si>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</si>
  <si>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</si>
  <si>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</si>
  <si>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</si>
  <si>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</si>
  <si>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</si>
  <si>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</si>
  <si>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</si>
  <si>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</si>
  <si>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</si>
  <si>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</si>
  <si>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</si>
  <si>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</si>
  <si>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</si>
  <si>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</si>
  <si>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</si>
  <si>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</si>
  <si>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</si>
  <si>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</si>
  <si>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</si>
  <si>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</si>
  <si>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</si>
  <si>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</si>
  <si>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</si>
  <si>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</si>
  <si>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</si>
  <si>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</si>
  <si>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</si>
  <si>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</si>
  <si>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</si>
  <si>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</si>
  <si>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</si>
  <si>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</si>
  <si>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</si>
  <si>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</si>
  <si>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</si>
  <si>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</si>
  <si>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</si>
  <si>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</si>
  <si>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</si>
  <si>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</si>
  <si>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</si>
  <si>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</si>
  <si>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</si>
  <si>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</si>
  <si>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</si>
  <si>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</si>
  <si>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</si>
  <si>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</si>
  <si>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</si>
  <si>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</si>
  <si>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</si>
  <si>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</si>
  <si>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</si>
  <si>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</si>
  <si>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</si>
  <si>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</si>
  <si>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</si>
  <si>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</si>
  <si>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</si>
  <si>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</si>
  <si>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</si>
  <si>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</si>
  <si>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</si>
  <si>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</si>
  <si>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</si>
  <si>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</si>
  <si>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</si>
  <si>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</si>
  <si>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</si>
  <si>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</si>
  <si>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</si>
  <si>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</si>
  <si>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</si>
  <si>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</si>
  <si>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</si>
  <si>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</si>
  <si>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</si>
  <si>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</si>
  <si>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</si>
  <si>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</si>
  <si>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</si>
  <si>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</si>
  <si>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</si>
  <si>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</si>
  <si>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</si>
  <si>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</si>
  <si>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</si>
  <si>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</si>
  <si>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</si>
  <si>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</si>
  <si>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</si>
  <si>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</si>
  <si>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</si>
  <si>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</si>
  <si>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</si>
  <si>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</si>
  <si>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</si>
  <si>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</si>
  <si>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</si>
  <si>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</si>
  <si>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</si>
  <si>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</si>
  <si>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</si>
  <si>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</si>
  <si>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</si>
  <si>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</si>
  <si>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</si>
  <si>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</si>
  <si>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</si>
  <si>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</si>
  <si>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</si>
  <si>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</si>
  <si>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</si>
  <si>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</si>
  <si>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</si>
  <si>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</si>
  <si>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</si>
  <si>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</si>
  <si>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</si>
  <si>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</si>
  <si>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</si>
  <si>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</si>
  <si>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</si>
  <si>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</si>
  <si>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</si>
  <si>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</si>
  <si>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</si>
  <si>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</si>
  <si>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</si>
  <si>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</si>
  <si>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</si>
  <si>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</si>
  <si>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</si>
  <si>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</si>
  <si>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</si>
  <si>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</si>
  <si>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</si>
  <si>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</si>
  <si>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</si>
  <si>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</si>
  <si>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</si>
  <si>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</si>
  <si>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</si>
  <si>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</si>
  <si>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</si>
  <si>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</si>
  <si>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</si>
  <si>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</si>
  <si>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</si>
  <si>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</si>
  <si>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</si>
  <si>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</si>
  <si>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</si>
  <si>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</si>
  <si>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</si>
  <si>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</si>
  <si>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</si>
  <si>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</si>
  <si>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</si>
  <si>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</si>
  <si>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</si>
  <si>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</si>
  <si>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</si>
  <si>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</si>
  <si>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</si>
  <si>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</si>
  <si>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</si>
  <si>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</si>
  <si>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</si>
  <si>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</si>
  <si>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</si>
  <si>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</si>
  <si>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</si>
  <si>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</si>
  <si>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</si>
  <si>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</si>
  <si>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</si>
  <si>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</si>
  <si>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</si>
  <si>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</si>
  <si>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</si>
  <si>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</si>
  <si>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</si>
  <si>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</si>
  <si>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</si>
  <si>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</si>
  <si>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</si>
  <si>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</si>
  <si>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</si>
  <si>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</si>
  <si>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</si>
  <si>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</si>
  <si>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</si>
  <si>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</si>
  <si>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</si>
  <si>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</si>
  <si>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</si>
  <si>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</si>
  <si>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</si>
  <si>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</si>
  <si>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</si>
  <si>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</si>
  <si>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</si>
  <si>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</si>
  <si>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</si>
  <si>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</si>
  <si>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</si>
  <si>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</si>
  <si>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</si>
  <si>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</si>
  <si>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</si>
  <si>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</si>
  <si>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</si>
  <si>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</si>
  <si>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</si>
  <si>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</si>
  <si>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</si>
  <si>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</si>
  <si>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</si>
  <si>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</si>
  <si>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</si>
  <si>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</si>
  <si>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</si>
  <si>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</si>
  <si>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</si>
  <si>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</si>
  <si>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</si>
  <si>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</si>
  <si>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</si>
  <si>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</si>
  <si>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</si>
  <si>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</si>
  <si>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</si>
  <si>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</si>
  <si>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</si>
  <si>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</si>
  <si>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</si>
  <si>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</si>
  <si>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</si>
  <si>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</si>
  <si>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</si>
  <si>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</si>
  <si>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</si>
  <si>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</si>
  <si>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</si>
  <si>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</si>
  <si>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</si>
  <si>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</si>
  <si>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</si>
  <si>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</si>
  <si>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</si>
  <si>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</si>
  <si>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</si>
  <si>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</si>
  <si>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</si>
  <si>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</si>
  <si>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</si>
  <si>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</si>
  <si>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</si>
  <si>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</si>
  <si>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</si>
  <si>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</si>
  <si>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</si>
  <si>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</si>
  <si>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</si>
  <si>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</si>
  <si>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</si>
  <si>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</si>
  <si>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</si>
  <si>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</si>
  <si>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</si>
  <si>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</si>
  <si>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</si>
  <si>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</si>
  <si>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</si>
  <si>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</si>
  <si>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</si>
  <si>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</si>
  <si>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</si>
  <si>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</si>
  <si>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</si>
  <si>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</si>
  <si>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</si>
  <si>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</si>
  <si>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</si>
  <si>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</si>
  <si>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</si>
  <si>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</si>
  <si>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</si>
  <si>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</si>
  <si>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</si>
  <si>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</si>
  <si>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</si>
  <si>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</si>
  <si>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</si>
  <si>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</si>
  <si>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</si>
  <si>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</si>
  <si>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</si>
  <si>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</si>
  <si>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</si>
  <si>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</si>
  <si>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</si>
  <si>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</si>
  <si>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</si>
  <si>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</si>
  <si>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</si>
  <si>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</si>
  <si>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</si>
  <si>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</si>
  <si>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</si>
  <si>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</si>
  <si>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</si>
  <si>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</si>
  <si>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</si>
  <si>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</si>
  <si>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</si>
  <si>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</si>
  <si>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</si>
  <si>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</si>
  <si>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</si>
  <si>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</si>
  <si>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</si>
  <si>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</si>
  <si>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</si>
  <si>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</si>
  <si>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</si>
  <si>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</si>
  <si>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</si>
  <si>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</si>
  <si>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</si>
  <si>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</si>
  <si>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</si>
  <si>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</si>
  <si>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</si>
  <si>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</si>
  <si>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</si>
  <si>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</si>
  <si>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</si>
  <si>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</si>
  <si>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</si>
  <si>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</si>
  <si>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</si>
  <si>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</si>
  <si>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</si>
  <si>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</si>
  <si>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</si>
  <si>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</si>
  <si>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</si>
  <si>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</si>
  <si>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</si>
  <si>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</si>
  <si>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</si>
  <si>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</si>
  <si>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</si>
  <si>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</si>
  <si>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</si>
  <si>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</si>
  <si>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</si>
  <si>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</si>
  <si>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</si>
  <si>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</si>
  <si>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</si>
  <si>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</si>
  <si>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</si>
  <si>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</si>
  <si>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</si>
  <si>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</si>
  <si>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</si>
  <si>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</si>
  <si>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</si>
  <si>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</si>
  <si>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</si>
  <si>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</si>
  <si>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</si>
  <si>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</si>
  <si>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</si>
  <si>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</si>
  <si>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</si>
  <si>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</si>
  <si>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</si>
  <si>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</si>
  <si>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</si>
  <si>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</si>
  <si>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</si>
  <si>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</si>
  <si>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</si>
  <si>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</si>
  <si>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</si>
  <si>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</si>
  <si>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</si>
  <si>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</si>
  <si>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</si>
  <si>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</si>
  <si>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</si>
  <si>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</si>
  <si>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</si>
  <si>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</si>
  <si>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</si>
  <si>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</si>
  <si>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</si>
  <si>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</si>
  <si>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</si>
  <si>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</si>
  <si>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</si>
  <si>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</si>
  <si>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</si>
  <si>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</si>
  <si>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</si>
  <si>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</si>
  <si>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</si>
  <si>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</si>
  <si>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</si>
  <si>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</si>
  <si>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</si>
  <si>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</si>
  <si>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</si>
  <si>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</si>
  <si>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</si>
  <si>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</si>
  <si>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</si>
  <si>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</si>
  <si>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</si>
  <si>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</si>
  <si>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</si>
  <si>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</si>
  <si>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</si>
  <si>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</si>
  <si>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</si>
  <si>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</si>
  <si>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</si>
  <si>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</si>
  <si>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</si>
  <si>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</si>
  <si>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</si>
  <si>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</si>
  <si>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</si>
  <si>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</si>
  <si>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</si>
  <si>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</si>
  <si>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</si>
  <si>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</si>
  <si>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</si>
  <si>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</si>
  <si>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</si>
  <si>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</si>
  <si>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</si>
  <si>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</si>
  <si>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</si>
  <si>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</si>
  <si>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</si>
  <si>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</si>
  <si>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</si>
  <si>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</si>
  <si>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</si>
  <si>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</si>
  <si>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</si>
  <si>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</si>
  <si>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</si>
  <si>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</si>
  <si>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</si>
  <si>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</si>
  <si>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</si>
  <si>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</si>
  <si>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</si>
  <si>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</si>
  <si>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</si>
  <si>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</si>
  <si>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</si>
  <si>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</si>
  <si>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</si>
  <si>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</si>
  <si>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</si>
  <si>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</si>
  <si>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</si>
  <si>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</si>
  <si>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</si>
  <si>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</si>
  <si>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</si>
  <si>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</si>
  <si>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</si>
  <si>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</si>
  <si>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</si>
  <si>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</si>
  <si>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</si>
  <si>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</si>
  <si>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</si>
  <si>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</si>
  <si>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</si>
  <si>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</si>
  <si>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</si>
  <si>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</si>
  <si>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</si>
  <si>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</si>
  <si>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</si>
  <si>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</si>
  <si>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</si>
  <si>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</si>
  <si>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</si>
  <si>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</si>
  <si>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</si>
  <si>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</si>
  <si>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</si>
  <si>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</si>
  <si>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</si>
  <si>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</si>
  <si>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</si>
  <si>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</si>
  <si>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</si>
  <si>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</si>
  <si>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</si>
  <si>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</si>
  <si>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</si>
  <si>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</si>
  <si>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</si>
  <si>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</si>
  <si>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</si>
  <si>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</si>
  <si>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</si>
  <si>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</si>
  <si>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</si>
  <si>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</si>
  <si>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</si>
  <si>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</si>
  <si>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</si>
  <si>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</si>
  <si>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</si>
  <si>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</si>
  <si>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</si>
  <si>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</si>
  <si>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</si>
  <si>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</si>
  <si>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</si>
  <si>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</si>
  <si>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</si>
  <si>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</si>
  <si>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</si>
  <si>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</si>
  <si>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</si>
  <si>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</si>
  <si>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</si>
  <si>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</si>
  <si>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</si>
  <si>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</si>
  <si>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</si>
  <si>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</si>
  <si>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</si>
  <si>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</si>
  <si>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</si>
  <si>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</si>
  <si>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</si>
  <si>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</si>
  <si>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</si>
  <si>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</si>
  <si>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</si>
  <si>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</si>
  <si>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</si>
  <si>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</si>
  <si>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</si>
  <si>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</si>
  <si>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</si>
  <si>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</si>
  <si>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</si>
  <si>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</si>
  <si>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</si>
  <si>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</si>
  <si>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</si>
  <si>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</si>
  <si>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</si>
  <si>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</si>
  <si>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</si>
  <si>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</si>
  <si>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</si>
  <si>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</si>
  <si>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</si>
  <si>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</si>
  <si>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</si>
  <si>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</si>
  <si>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</si>
  <si>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</si>
  <si>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</si>
  <si>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</si>
  <si>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</si>
  <si>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</si>
  <si>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</si>
  <si>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</si>
  <si>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</si>
  <si>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</si>
  <si>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</si>
  <si>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</si>
  <si>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</si>
  <si>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</si>
  <si>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</si>
  <si>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</si>
  <si>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</si>
  <si>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</si>
  <si>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</si>
  <si>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</si>
  <si>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</si>
  <si>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</si>
  <si>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</si>
  <si>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</si>
  <si>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</si>
  <si>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</si>
  <si>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</si>
  <si>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</si>
  <si>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</si>
  <si>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</si>
  <si>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</si>
  <si>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</si>
  <si>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</si>
  <si>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</si>
  <si>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</si>
  <si>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</si>
  <si>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</si>
  <si>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</si>
  <si>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</si>
  <si>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</si>
  <si>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</si>
  <si>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</si>
  <si>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</si>
  <si>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</si>
  <si>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</si>
  <si>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</si>
  <si>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</si>
  <si>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</si>
  <si>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</si>
  <si>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</si>
  <si>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</si>
  <si>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</si>
  <si>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</si>
  <si>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</si>
  <si>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</si>
  <si>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</si>
  <si>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</si>
  <si>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</si>
  <si>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</si>
  <si>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</si>
  <si>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</si>
  <si>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</si>
  <si>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</si>
  <si>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</si>
  <si>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</si>
  <si>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</si>
  <si>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</si>
  <si>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</si>
  <si>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</si>
  <si>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</si>
  <si>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</si>
  <si>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</si>
  <si>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</si>
  <si>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</si>
  <si>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</si>
  <si>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</si>
  <si>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</si>
  <si>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</si>
  <si>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</si>
  <si>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</si>
  <si>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</si>
  <si>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</si>
  <si>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</si>
  <si>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</si>
  <si>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</si>
  <si>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</si>
  <si>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</si>
  <si>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</si>
  <si>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</si>
  <si>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</si>
  <si>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</si>
  <si>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</si>
  <si>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</si>
  <si>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</si>
  <si>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</si>
  <si>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</si>
  <si>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</si>
  <si>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</si>
  <si>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</si>
  <si>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</si>
  <si>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</si>
  <si>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</si>
  <si>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</si>
  <si>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</si>
  <si>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</si>
  <si>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</si>
  <si>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</si>
  <si>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</si>
  <si>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</si>
  <si>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</si>
  <si>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</si>
  <si>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</si>
  <si>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</si>
  <si>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</si>
  <si>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</si>
  <si>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</si>
  <si>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</si>
  <si>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</si>
  <si>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</si>
  <si>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</si>
  <si>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</si>
  <si>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</si>
  <si>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</si>
  <si>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</si>
  <si>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</si>
  <si>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</si>
  <si>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</si>
  <si>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</si>
  <si>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</si>
  <si>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</si>
  <si>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</si>
  <si>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</si>
  <si>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</si>
  <si>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</si>
  <si>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</si>
  <si>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</si>
  <si>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</si>
  <si>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</si>
  <si>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</si>
  <si>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</si>
  <si>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</si>
  <si>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</si>
  <si>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</si>
  <si>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</si>
  <si>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</si>
  <si>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</si>
  <si>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</si>
  <si>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</si>
  <si>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</si>
  <si>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</si>
  <si>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</si>
  <si>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</si>
  <si>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</si>
  <si>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</si>
  <si>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</si>
  <si>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</si>
  <si>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</si>
  <si>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</si>
  <si>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</si>
  <si>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</si>
  <si>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</si>
  <si>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</si>
  <si>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</si>
  <si>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</si>
  <si>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</si>
  <si>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</si>
  <si>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</si>
  <si>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</si>
  <si>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</si>
  <si>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</si>
  <si>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</si>
  <si>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</si>
  <si>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</si>
  <si>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</si>
  <si>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</si>
  <si>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</si>
  <si>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</si>
  <si>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</si>
  <si>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</si>
  <si>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</si>
  <si>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</si>
  <si>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</si>
  <si>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</si>
  <si>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</si>
  <si>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</si>
  <si>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</si>
  <si>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</si>
  <si>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</si>
  <si>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</si>
  <si>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</si>
  <si>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</si>
  <si>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</si>
  <si>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</si>
  <si>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</si>
  <si>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</si>
  <si>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</si>
  <si>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</si>
  <si>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</si>
  <si>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</si>
  <si>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</si>
  <si>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</si>
  <si>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</si>
  <si>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</si>
  <si>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</si>
  <si>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</si>
  <si>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</si>
  <si>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</si>
  <si>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</si>
  <si>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</si>
  <si>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</si>
  <si>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</si>
  <si>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</si>
  <si>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</si>
  <si>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</si>
  <si>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</si>
  <si>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</si>
  <si>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</si>
  <si>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</si>
  <si>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</si>
  <si>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</si>
  <si>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</si>
  <si>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</si>
  <si>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</si>
  <si>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</si>
  <si>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</si>
  <si>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</si>
  <si>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</si>
  <si>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</si>
  <si>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</si>
  <si>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</si>
  <si>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</si>
  <si>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</si>
  <si>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</si>
  <si>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</si>
  <si>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</si>
  <si>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</si>
  <si>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</si>
  <si>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</si>
  <si>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</si>
  <si>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</si>
  <si>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</si>
  <si>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</si>
  <si>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</si>
  <si>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</si>
  <si>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</si>
  <si>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</si>
  <si>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</si>
  <si>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</si>
  <si>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</si>
  <si>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</si>
  <si>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</si>
  <si>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</si>
  <si>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</si>
  <si>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</si>
  <si>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</si>
  <si>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</si>
  <si>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</si>
  <si>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</si>
  <si>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</si>
  <si>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</si>
  <si>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</si>
  <si>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</si>
  <si>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</si>
  <si>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</si>
  <si>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</si>
  <si>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</si>
  <si>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</si>
  <si>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</si>
  <si>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</si>
  <si>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</si>
  <si>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</si>
  <si>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</si>
  <si>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</si>
  <si>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</si>
  <si>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</si>
  <si>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</si>
  <si>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</si>
  <si>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</si>
  <si>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</si>
  <si>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</si>
  <si>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</si>
  <si>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</si>
  <si>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</si>
  <si>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</si>
  <si>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</si>
  <si>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</si>
  <si>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</si>
  <si>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</si>
  <si>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</si>
  <si>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</si>
  <si>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</si>
  <si>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</si>
  <si>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</si>
  <si>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</si>
  <si>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</si>
  <si>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</si>
  <si>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</si>
  <si>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</si>
  <si>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</si>
  <si>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</si>
  <si>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</si>
  <si>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</si>
  <si>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</si>
  <si>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</si>
  <si>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</si>
  <si>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</si>
  <si>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</si>
  <si>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</si>
  <si>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</si>
  <si>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</si>
  <si>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</si>
  <si>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</si>
  <si>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</si>
  <si>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</si>
  <si>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</si>
  <si>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</si>
  <si>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</si>
  <si>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</si>
  <si>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</si>
  <si>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</si>
  <si>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</si>
  <si>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</si>
  <si>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</si>
  <si>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</si>
  <si>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</si>
  <si>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</si>
  <si>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</si>
  <si>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</si>
  <si>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</si>
  <si>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</si>
  <si>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</si>
  <si>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</si>
  <si>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</si>
  <si>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</si>
  <si>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</si>
  <si>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</si>
  <si>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</si>
  <si>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</si>
  <si>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</si>
  <si>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</si>
  <si>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</si>
  <si>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</si>
  <si>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</si>
  <si>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</si>
  <si>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</si>
  <si>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</si>
  <si>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</si>
  <si>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</si>
  <si>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</si>
  <si>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</si>
  <si>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</si>
  <si>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</si>
  <si>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</si>
  <si>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</si>
  <si>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</si>
  <si>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</si>
  <si>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</si>
  <si>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</si>
  <si>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</si>
  <si>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</si>
  <si>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</si>
  <si>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</si>
  <si>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</si>
  <si>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</si>
  <si>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</si>
  <si>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</si>
  <si>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</si>
  <si>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</si>
  <si>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</si>
  <si>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</si>
  <si>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</si>
  <si>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</si>
  <si>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</si>
  <si>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</si>
  <si>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</si>
  <si>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</si>
  <si>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</si>
  <si>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</si>
  <si>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</si>
  <si>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</si>
  <si>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</si>
  <si>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</si>
  <si>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</si>
  <si>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</si>
  <si>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</si>
  <si>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</si>
  <si>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</si>
  <si>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</si>
  <si>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</si>
  <si>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</si>
  <si>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</si>
  <si>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</si>
  <si>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</si>
  <si>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</si>
  <si>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</si>
  <si>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</si>
  <si>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</si>
  <si>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</si>
  <si>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</si>
  <si>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</si>
  <si>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</si>
  <si>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</si>
  <si>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</si>
  <si>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</si>
  <si>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</si>
  <si>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</si>
  <si>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</si>
  <si>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</si>
  <si>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</si>
  <si>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</si>
  <si>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</si>
  <si>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</si>
  <si>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</si>
  <si>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</si>
  <si>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</si>
  <si>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</si>
  <si>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</si>
  <si>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</si>
  <si>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</si>
  <si>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</si>
  <si>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</si>
  <si>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</si>
  <si>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</si>
  <si>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</si>
  <si>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</si>
  <si>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</si>
  <si>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</si>
  <si>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</si>
  <si>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</si>
  <si>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</si>
  <si>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</si>
  <si>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</si>
  <si>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</si>
  <si>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</si>
  <si>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</si>
  <si>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</si>
  <si>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</si>
  <si>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</si>
  <si>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</si>
  <si>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</si>
  <si>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</si>
  <si>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</si>
  <si>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</si>
  <si>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</si>
  <si>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</si>
  <si>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</si>
  <si>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</si>
  <si>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</si>
  <si>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</si>
  <si>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</si>
  <si>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</si>
  <si>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</si>
  <si>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</si>
  <si>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</si>
  <si>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</si>
  <si>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</si>
  <si>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</si>
  <si>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</si>
  <si>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</si>
  <si>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</si>
  <si>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</si>
  <si>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</si>
  <si>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</si>
  <si>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</si>
  <si>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</si>
  <si>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</si>
  <si>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</si>
  <si>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</si>
  <si>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</si>
  <si>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</si>
  <si>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</si>
  <si>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</si>
  <si>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</si>
  <si>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</si>
  <si>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</si>
  <si>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</si>
  <si>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</si>
  <si>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</si>
  <si>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</si>
  <si>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</si>
  <si>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</si>
  <si>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</si>
  <si>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</si>
  <si>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</si>
  <si>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</si>
  <si>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</si>
  <si>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</si>
  <si>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</si>
  <si>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</si>
  <si>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</si>
  <si>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</si>
  <si>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</si>
  <si>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</si>
  <si>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</si>
  <si>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</si>
  <si>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</si>
  <si>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</si>
  <si>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</si>
  <si>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</si>
  <si>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</si>
  <si>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</si>
  <si>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</si>
  <si>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</si>
  <si>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</si>
  <si>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</si>
  <si>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</si>
  <si>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</si>
  <si>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</si>
  <si>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</si>
  <si>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</si>
  <si>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</si>
  <si>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</si>
  <si>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</si>
  <si>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</si>
  <si>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</si>
  <si>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</si>
  <si>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</si>
  <si>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</si>
  <si>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</si>
  <si>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</si>
  <si>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</si>
  <si>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</si>
  <si>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</si>
  <si>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</si>
  <si>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</si>
  <si>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</si>
  <si>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</si>
  <si>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</si>
  <si>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</si>
  <si>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</si>
  <si>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</si>
  <si>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</si>
  <si>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</si>
  <si>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</si>
  <si>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</si>
  <si>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</si>
  <si>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</si>
  <si>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</si>
  <si>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</si>
  <si>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</si>
  <si>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</si>
  <si>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</si>
  <si>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</si>
  <si>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</si>
  <si>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</si>
  <si>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</si>
  <si>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</si>
  <si>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</si>
  <si>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</si>
  <si>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</si>
  <si>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</si>
  <si>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</si>
  <si>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</si>
  <si>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</si>
  <si>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</si>
  <si>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</si>
  <si>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</si>
  <si>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</si>
  <si>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</si>
  <si>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</si>
  <si>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</si>
  <si>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</si>
  <si>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</si>
  <si>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</si>
  <si>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</si>
  <si>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</si>
  <si>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</si>
  <si>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</si>
  <si>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</si>
  <si>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</si>
  <si>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</si>
  <si>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</si>
  <si>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</si>
  <si>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</si>
  <si>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</si>
  <si>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</si>
  <si>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</si>
  <si>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</si>
  <si>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</si>
  <si>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</si>
  <si>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</si>
  <si>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</si>
  <si>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</si>
  <si>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</si>
  <si>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</si>
  <si>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</si>
  <si>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</si>
  <si>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</si>
  <si>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</si>
  <si>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</si>
  <si>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</si>
  <si>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</si>
  <si>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</si>
  <si>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</si>
  <si>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</si>
  <si>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</si>
  <si>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</si>
  <si>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</si>
  <si>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</si>
  <si>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</si>
  <si>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</si>
  <si>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</si>
  <si>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</si>
  <si>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</si>
  <si>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</si>
  <si>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</si>
  <si>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</si>
  <si>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</si>
  <si>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</si>
  <si>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</si>
  <si>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</si>
  <si>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</si>
  <si>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</si>
  <si>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</si>
  <si>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</si>
  <si>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</si>
  <si>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</si>
  <si>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</si>
  <si>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</si>
  <si>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</si>
  <si>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</si>
  <si>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</si>
  <si>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</si>
  <si>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</si>
  <si>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</si>
  <si>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</si>
  <si>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</si>
  <si>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</si>
  <si>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</si>
  <si>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</si>
  <si>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</si>
  <si>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</si>
  <si>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</si>
  <si>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</si>
  <si>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</si>
  <si>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</si>
  <si>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</si>
  <si>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</si>
  <si>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</si>
  <si>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</si>
  <si>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</si>
  <si>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</si>
  <si>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</si>
  <si>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</si>
  <si>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</si>
  <si>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</si>
  <si>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</si>
  <si>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</si>
  <si>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</si>
  <si>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</si>
  <si>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</si>
  <si>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</si>
  <si>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</si>
  <si>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</si>
  <si>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</si>
  <si>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</si>
  <si>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</si>
  <si>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</si>
  <si>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</si>
  <si>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</si>
  <si>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</si>
  <si>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</si>
  <si>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</si>
  <si>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</si>
  <si>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</si>
  <si>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</si>
  <si>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</si>
  <si>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</si>
  <si>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</si>
  <si>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</si>
  <si>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</si>
  <si>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</si>
  <si>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</si>
  <si>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</si>
  <si>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</si>
  <si>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</si>
  <si>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</si>
  <si>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</si>
  <si>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</si>
  <si>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</si>
  <si>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</si>
  <si>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</si>
  <si>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</si>
  <si>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</si>
  <si>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</si>
  <si>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</si>
  <si>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</si>
  <si>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</si>
  <si>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</si>
  <si>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</si>
  <si>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</si>
  <si>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</si>
  <si>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</si>
  <si>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</si>
  <si>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</si>
  <si>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</si>
  <si>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</si>
  <si>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</si>
  <si>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</si>
  <si>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</si>
  <si>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</si>
  <si>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</si>
  <si>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</si>
  <si>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</si>
  <si>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</si>
  <si>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</si>
  <si>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</si>
  <si>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</si>
  <si>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</si>
  <si>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</si>
  <si>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</si>
  <si>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</si>
  <si>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</si>
  <si>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</si>
  <si>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</si>
  <si>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</si>
  <si>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</si>
  <si>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</si>
  <si>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</si>
  <si>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</si>
  <si>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</si>
  <si>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</si>
  <si>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</si>
  <si>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</si>
  <si>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</si>
  <si>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</si>
  <si>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</si>
  <si>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</si>
  <si>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</si>
  <si>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</si>
  <si>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</si>
  <si>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</si>
  <si>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</si>
  <si>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</si>
  <si>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</si>
  <si>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</si>
  <si>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</si>
  <si>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</si>
  <si>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</si>
  <si>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</si>
  <si>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</si>
  <si>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</si>
  <si>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</si>
  <si>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</si>
  <si>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</si>
  <si>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</si>
  <si>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</si>
  <si>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</si>
  <si>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</si>
  <si>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</si>
  <si>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</si>
  <si>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</si>
  <si>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</si>
  <si>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</si>
  <si>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</si>
  <si>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</si>
  <si>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</si>
  <si>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</si>
  <si>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</si>
  <si>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</si>
  <si>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</si>
  <si>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</si>
  <si>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</si>
  <si>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</si>
  <si>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</si>
  <si>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</si>
  <si>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</si>
  <si>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</si>
  <si>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</si>
  <si>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</si>
  <si>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</si>
  <si>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</si>
  <si>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</si>
  <si>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</si>
  <si>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</si>
  <si>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</si>
  <si>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</si>
  <si>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</si>
  <si>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</si>
  <si>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</si>
  <si>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</si>
  <si>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</si>
  <si>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</si>
  <si>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</si>
  <si>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</si>
  <si>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</si>
  <si>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</si>
  <si>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</si>
  <si>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</si>
  <si>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</si>
  <si>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</si>
  <si>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</si>
  <si>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</si>
  <si>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</si>
  <si>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</si>
  <si>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</si>
  <si>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</si>
  <si>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</si>
  <si>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</si>
  <si>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</si>
  <si>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</si>
  <si>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</si>
  <si>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</si>
  <si>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</si>
  <si>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</si>
  <si>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</si>
  <si>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</si>
  <si>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</si>
  <si>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</si>
  <si>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</si>
  <si>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</si>
  <si>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</si>
  <si>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</si>
  <si>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</si>
  <si>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</si>
  <si>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</si>
  <si>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</si>
  <si>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</si>
  <si>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</si>
  <si>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</si>
  <si>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</si>
  <si>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</si>
  <si>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</si>
  <si>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</si>
  <si>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</si>
  <si>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</si>
  <si>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</si>
  <si>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</si>
  <si>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</si>
  <si>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</si>
  <si>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</si>
  <si>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</si>
  <si>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</si>
  <si>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</si>
  <si>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</si>
  <si>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</si>
  <si>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</si>
  <si>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</si>
  <si>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</si>
  <si>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</si>
  <si>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</si>
  <si>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</si>
  <si>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</si>
  <si>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</si>
  <si>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</si>
  <si>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</si>
  <si>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</si>
  <si>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</si>
  <si>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</si>
  <si>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</si>
  <si>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</si>
  <si>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</si>
  <si>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</si>
  <si>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</si>
  <si>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</si>
  <si>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</si>
  <si>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</si>
  <si>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</si>
  <si>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</si>
  <si>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</si>
  <si>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</si>
  <si>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</si>
  <si>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</si>
  <si>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</si>
  <si>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</si>
  <si>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</si>
  <si>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</si>
  <si>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</si>
  <si>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</si>
  <si>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</si>
  <si>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</si>
  <si>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</si>
  <si>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</si>
  <si>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</si>
  <si>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</si>
  <si>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</si>
  <si>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</si>
  <si>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</si>
  <si>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</si>
  <si>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</si>
  <si>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</si>
  <si>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</si>
  <si>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</si>
  <si>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</si>
  <si>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</si>
  <si>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</si>
  <si>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</si>
  <si>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</si>
  <si>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</si>
  <si>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</si>
  <si>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</si>
  <si>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</si>
  <si>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</si>
  <si>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</si>
  <si>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</si>
  <si>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</si>
  <si>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</si>
  <si>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</si>
  <si>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</si>
  <si>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</si>
  <si>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</si>
  <si>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</si>
  <si>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</si>
  <si>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</si>
  <si>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</si>
  <si>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</si>
  <si>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</si>
  <si>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</si>
  <si>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</si>
  <si>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</si>
  <si>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</si>
  <si>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</si>
  <si>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</si>
  <si>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</si>
  <si>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</si>
  <si>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</si>
  <si>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</si>
  <si>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</si>
  <si>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</si>
  <si>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</si>
  <si>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</si>
  <si>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</si>
  <si>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</si>
  <si>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</si>
  <si>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</si>
  <si>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</si>
  <si>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</si>
  <si>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</si>
  <si>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</si>
  <si>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</si>
  <si>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</si>
  <si>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</si>
  <si>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</si>
  <si>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</si>
  <si>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</si>
  <si>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</si>
  <si>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</si>
  <si>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</si>
  <si>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</si>
  <si>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</si>
  <si>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</si>
  <si>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</si>
  <si>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</si>
  <si>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</si>
  <si>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</si>
  <si>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</si>
  <si>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</si>
  <si>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</si>
  <si>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</si>
  <si>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</si>
  <si>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</si>
  <si>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</si>
  <si>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</si>
  <si>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</si>
  <si>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</si>
  <si>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</si>
  <si>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</si>
  <si>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</si>
  <si>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</si>
  <si>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</si>
  <si>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</si>
  <si>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</si>
  <si>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</si>
  <si>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</si>
  <si>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</si>
  <si>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</si>
  <si>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</si>
  <si>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</si>
  <si>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</si>
  <si>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</si>
  <si>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</si>
  <si>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</si>
  <si>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</si>
  <si>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</si>
  <si>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</si>
  <si>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</si>
  <si>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</si>
  <si>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</si>
  <si>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</si>
  <si>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</si>
  <si>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</si>
  <si>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</si>
  <si>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</si>
  <si>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</si>
  <si>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</si>
  <si>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</si>
  <si>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</si>
  <si>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</si>
  <si>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</si>
  <si>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</si>
  <si>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</si>
  <si>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</si>
  <si>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</si>
  <si>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</si>
  <si>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</si>
  <si>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</si>
  <si>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</si>
  <si>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</si>
  <si>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</si>
  <si>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</si>
  <si>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</si>
  <si>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</si>
  <si>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</si>
  <si>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</si>
  <si>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</si>
  <si>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</si>
  <si>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</si>
  <si>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</si>
  <si>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</si>
  <si>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</si>
  <si>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</si>
  <si>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</si>
  <si>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</si>
  <si>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</si>
  <si>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</si>
  <si>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</si>
  <si>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</si>
  <si>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</si>
  <si>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</si>
  <si>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</si>
  <si>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</si>
  <si>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</si>
  <si>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</si>
  <si>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</si>
  <si>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</si>
  <si>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</si>
  <si>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</si>
  <si>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</si>
  <si>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</si>
  <si>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</si>
  <si>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</si>
  <si>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</si>
  <si>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</si>
  <si>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</si>
  <si>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</si>
  <si>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</si>
  <si>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</si>
  <si>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</si>
  <si>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</si>
  <si>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</si>
  <si>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</si>
  <si>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</si>
  <si>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</si>
  <si>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</si>
  <si>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</si>
  <si>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</si>
  <si>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</si>
  <si>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</si>
  <si>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</si>
  <si>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</si>
  <si>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</si>
  <si>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</si>
  <si>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</si>
  <si>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</si>
  <si>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</si>
  <si>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</si>
  <si>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</si>
  <si>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</si>
  <si>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</si>
  <si>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</si>
  <si>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</si>
  <si>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</si>
  <si>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</si>
  <si>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</si>
  <si>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</si>
  <si>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</si>
  <si>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</si>
  <si>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</si>
  <si>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</si>
  <si>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</si>
  <si>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</si>
  <si>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</si>
  <si>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</si>
  <si>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</si>
  <si>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</si>
  <si>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</si>
  <si>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</si>
  <si>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</si>
  <si>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</si>
  <si>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</si>
  <si>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</si>
  <si>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</si>
  <si>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</si>
  <si>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</si>
  <si>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</si>
  <si>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</si>
  <si>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</si>
  <si>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</si>
  <si>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</si>
  <si>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</si>
  <si>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</si>
  <si>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</si>
  <si>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</si>
  <si>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</si>
  <si>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</si>
  <si>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</si>
  <si>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</si>
  <si>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</si>
  <si>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</si>
  <si>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</si>
  <si>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</si>
  <si>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</si>
  <si>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</si>
  <si>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</si>
  <si>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</si>
  <si>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</si>
  <si>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</si>
  <si>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</si>
  <si>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</si>
  <si>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</si>
  <si>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</si>
  <si>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</si>
  <si>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</si>
  <si>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</si>
  <si>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</si>
  <si>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</si>
  <si>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</si>
  <si>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</si>
  <si>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</si>
  <si>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</si>
  <si>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</si>
  <si>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</si>
  <si>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</si>
  <si>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</si>
  <si>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</si>
  <si>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</si>
  <si>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</si>
  <si>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</si>
  <si>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</si>
  <si>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</si>
  <si>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</si>
  <si>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</si>
  <si>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</si>
  <si>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</si>
  <si>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</si>
  <si>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</si>
  <si>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</si>
  <si>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</si>
  <si>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</si>
  <si>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</si>
  <si>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</si>
  <si>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</si>
  <si>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</si>
  <si>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</si>
  <si>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</si>
  <si>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</si>
  <si>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</si>
  <si>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</si>
  <si>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</si>
  <si>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</si>
  <si>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</si>
  <si>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</si>
  <si>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</si>
  <si>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</si>
  <si>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</si>
  <si>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</si>
  <si>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</si>
  <si>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</si>
  <si>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</si>
  <si>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</si>
  <si>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</si>
  <si>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</si>
  <si>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</si>
  <si>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</si>
  <si>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</si>
  <si>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</si>
  <si>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</si>
  <si>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</si>
  <si>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</si>
  <si>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</si>
  <si>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</si>
  <si>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</si>
  <si>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</si>
  <si>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</si>
  <si>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</si>
  <si>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</si>
  <si>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</si>
  <si>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</si>
  <si>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</si>
  <si>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</si>
  <si>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</si>
  <si>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</si>
  <si>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</si>
  <si>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</si>
  <si>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</si>
  <si>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</si>
  <si>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</si>
  <si>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</si>
  <si>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</si>
  <si>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</si>
  <si>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</si>
  <si>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</si>
  <si>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</si>
  <si>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</si>
  <si>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</si>
  <si>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</si>
  <si>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</si>
  <si>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</si>
  <si>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</si>
  <si>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</si>
  <si>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</si>
  <si>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</si>
  <si>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</si>
  <si>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</si>
  <si>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</si>
  <si>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</si>
  <si>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</si>
  <si>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</si>
  <si>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</si>
  <si>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</si>
  <si>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</si>
  <si>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</si>
  <si>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</si>
  <si>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</si>
  <si>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</si>
  <si>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</si>
  <si>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</si>
  <si>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</si>
  <si>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</si>
  <si>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</si>
  <si>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</si>
  <si>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</si>
  <si>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</si>
  <si>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</si>
  <si>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</si>
  <si>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</si>
  <si>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</si>
  <si>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</si>
  <si>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</si>
  <si>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</si>
  <si>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</si>
  <si>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</si>
  <si>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</si>
  <si>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</si>
  <si>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</si>
  <si>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</si>
  <si>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</si>
  <si>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</si>
  <si>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</si>
  <si>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</si>
  <si>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</si>
  <si>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</si>
  <si>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</si>
  <si>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</si>
  <si>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</si>
  <si>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</si>
  <si>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</si>
  <si>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</si>
  <si>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</si>
  <si>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</si>
  <si>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</si>
  <si>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</si>
  <si>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</si>
  <si>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</si>
  <si>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</si>
  <si>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</si>
  <si>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</si>
  <si>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</si>
  <si>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</si>
  <si>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</si>
  <si>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</si>
  <si>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</si>
  <si>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</si>
  <si>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</si>
  <si>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</si>
  <si>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</si>
  <si>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</si>
  <si>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</si>
  <si>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</si>
  <si>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</si>
  <si>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</si>
  <si>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</si>
  <si>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</si>
  <si>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</si>
  <si>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</si>
  <si>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</si>
  <si>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</si>
  <si>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</si>
  <si>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</si>
  <si>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</si>
  <si>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</si>
  <si>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</si>
  <si>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</si>
  <si>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</si>
  <si>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</si>
  <si>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</si>
  <si>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</si>
  <si>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</si>
  <si>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</si>
  <si>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</si>
  <si>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</si>
  <si>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</si>
  <si>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</si>
  <si>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</si>
  <si>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</si>
  <si>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</si>
  <si>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</si>
  <si>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</si>
  <si>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</si>
  <si>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</si>
  <si>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</si>
  <si>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</si>
  <si>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</si>
  <si>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</si>
  <si>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</si>
  <si>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</si>
  <si>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</si>
  <si>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</si>
  <si>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</si>
  <si>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</si>
  <si>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</si>
  <si>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</si>
  <si>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</si>
  <si>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</si>
  <si>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</si>
  <si>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</si>
  <si>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</si>
  <si>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</si>
  <si>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</si>
  <si>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</si>
  <si>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</si>
  <si>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</si>
  <si>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</si>
  <si>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</si>
  <si>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</si>
  <si>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</si>
  <si>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</si>
  <si>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</si>
  <si>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</si>
  <si>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</si>
  <si>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</si>
  <si>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</si>
  <si>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</si>
  <si>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</si>
  <si>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</si>
  <si>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</si>
  <si>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</si>
  <si>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</si>
  <si>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</si>
  <si>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</si>
  <si>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</si>
  <si>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</si>
  <si>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</si>
  <si>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</si>
  <si>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</si>
  <si>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</si>
  <si>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</si>
  <si>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</si>
  <si>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</si>
  <si>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</si>
  <si>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</si>
  <si>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</si>
  <si>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</si>
  <si>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</si>
  <si>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</si>
  <si>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</si>
  <si>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</si>
  <si>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</si>
  <si>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</si>
  <si>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</si>
  <si>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</si>
  <si>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</si>
  <si>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</si>
  <si>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</si>
  <si>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</si>
  <si>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</si>
  <si>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</si>
  <si>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</si>
  <si>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</si>
  <si>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</si>
  <si>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</si>
  <si>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</si>
  <si>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</si>
  <si>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</si>
  <si>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</si>
  <si>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</si>
  <si>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</si>
  <si>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</si>
  <si>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</si>
  <si>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</si>
  <si>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</si>
  <si>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</si>
  <si>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</si>
  <si>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</si>
  <si>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</si>
  <si>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</si>
  <si>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</si>
  <si>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</si>
  <si>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</si>
  <si>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</si>
  <si>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</si>
  <si>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</si>
  <si>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</si>
  <si>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</si>
  <si>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</si>
  <si>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</si>
  <si>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</si>
  <si>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</si>
  <si>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</si>
  <si>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</si>
  <si>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</si>
  <si>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</si>
  <si>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</si>
  <si>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</si>
  <si>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</si>
  <si>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</si>
  <si>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</si>
  <si>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</si>
  <si>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</si>
  <si>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</si>
  <si>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</si>
  <si>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</si>
  <si>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</si>
  <si>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</si>
  <si>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</si>
  <si>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</si>
  <si>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</si>
  <si>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</si>
  <si>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</si>
  <si>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</si>
  <si>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</si>
  <si>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</si>
  <si>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</si>
  <si>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</si>
  <si>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</si>
  <si>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</si>
  <si>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</si>
  <si>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</si>
  <si>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</si>
  <si>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</si>
  <si>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</si>
  <si>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</si>
  <si>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</si>
  <si>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</si>
  <si>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</si>
  <si>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</si>
  <si>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</si>
  <si>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</si>
  <si>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</si>
  <si>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</si>
  <si>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</si>
  <si>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</si>
  <si>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</si>
  <si>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</si>
  <si>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</si>
  <si>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</si>
  <si>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</si>
  <si>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</si>
  <si>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</si>
  <si>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</si>
  <si>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</si>
  <si>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</si>
  <si>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</si>
  <si>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</si>
  <si>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</si>
  <si>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</si>
  <si>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</si>
  <si>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</si>
  <si>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</si>
  <si>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</si>
  <si>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</si>
  <si>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</si>
  <si>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</si>
  <si>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</si>
  <si>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</si>
  <si>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</si>
  <si>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</si>
  <si>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</si>
  <si>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</si>
  <si>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</si>
  <si>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</si>
  <si>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</si>
  <si>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</si>
  <si>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</si>
  <si>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</si>
  <si>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</si>
  <si>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</si>
  <si>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</si>
  <si>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</si>
  <si>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</si>
  <si>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</si>
  <si>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</si>
  <si>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</si>
  <si>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</si>
  <si>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</si>
  <si>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</si>
  <si>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</si>
  <si>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</si>
  <si>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</si>
  <si>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</si>
  <si>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</si>
  <si>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</si>
  <si>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</si>
  <si>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</si>
  <si>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</si>
  <si>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</si>
  <si>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</si>
  <si>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</si>
  <si>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</si>
  <si>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</si>
  <si>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</si>
  <si>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</si>
  <si>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</si>
  <si>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</si>
  <si>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</si>
  <si>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</si>
  <si>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</si>
  <si>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</si>
  <si>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</si>
  <si>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</si>
  <si>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</si>
  <si>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</si>
  <si>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</si>
  <si>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</si>
  <si>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</si>
  <si>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</si>
  <si>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</si>
  <si>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</si>
  <si>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</si>
  <si>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</si>
  <si>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</si>
  <si>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</si>
  <si>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</si>
  <si>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</si>
  <si>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</si>
  <si>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</si>
  <si>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</si>
  <si>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</si>
  <si>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</si>
  <si>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</si>
  <si>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</si>
  <si>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</si>
  <si>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</si>
  <si>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</si>
  <si>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</si>
  <si>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</si>
  <si>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</si>
  <si>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</si>
  <si>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</si>
  <si>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</si>
  <si>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</si>
  <si>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</si>
  <si>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</si>
  <si>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</si>
  <si>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</si>
  <si>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</si>
  <si>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</si>
  <si>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</si>
  <si>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</si>
  <si>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</si>
  <si>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</si>
  <si>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</si>
  <si>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</si>
  <si>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</si>
  <si>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</si>
  <si>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</si>
  <si>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</si>
  <si>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</si>
  <si>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</si>
  <si>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</si>
  <si>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</si>
  <si>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</si>
  <si>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</si>
  <si>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</si>
  <si>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</si>
  <si>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</si>
  <si>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</si>
  <si>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</si>
  <si>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</si>
  <si>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</si>
  <si>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</si>
  <si>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</si>
  <si>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</si>
  <si>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</si>
  <si>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</si>
  <si>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</si>
  <si>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</si>
  <si>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</si>
  <si>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</si>
  <si>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</si>
  <si>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</si>
  <si>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</si>
  <si>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</si>
  <si>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</si>
  <si>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</si>
  <si>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</si>
  <si>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</si>
  <si>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</si>
  <si>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</si>
  <si>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</si>
  <si>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</si>
  <si>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</si>
  <si>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</si>
  <si>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</si>
  <si>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</si>
  <si>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</si>
  <si>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</si>
  <si>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</si>
  <si>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</si>
  <si>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</si>
  <si>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</si>
  <si>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</si>
  <si>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</si>
  <si>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</si>
  <si>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</si>
  <si>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</si>
  <si>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</si>
  <si>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</si>
  <si>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</si>
  <si>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</si>
  <si>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</si>
  <si>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</si>
  <si>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</si>
  <si>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</si>
  <si>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</si>
  <si>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</si>
  <si>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</si>
  <si>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</si>
  <si>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</si>
  <si>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</si>
  <si>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</si>
  <si>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</si>
  <si>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</si>
  <si>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</si>
  <si>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</si>
  <si>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</si>
  <si>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</si>
  <si>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</si>
  <si>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</si>
  <si>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</si>
  <si>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</si>
  <si>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</si>
  <si>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</si>
  <si>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</si>
  <si>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</si>
  <si>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</si>
  <si>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</si>
  <si>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</si>
  <si>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</si>
  <si>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</si>
  <si>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</si>
  <si>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</si>
  <si>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</si>
  <si>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</si>
  <si>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</si>
  <si>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</si>
  <si>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</si>
  <si>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</si>
  <si>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</si>
  <si>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</si>
  <si>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</si>
  <si>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</si>
  <si>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</si>
  <si>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</si>
  <si>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</si>
  <si>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</si>
  <si>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</si>
  <si>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</si>
  <si>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</si>
  <si>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</si>
  <si>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</si>
  <si>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</si>
  <si>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</si>
  <si>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</si>
  <si>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</si>
  <si>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</si>
  <si>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</si>
  <si>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</si>
  <si>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</si>
  <si>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</si>
  <si>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</si>
  <si>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</si>
  <si>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</si>
  <si>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</si>
  <si>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</si>
  <si>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</si>
  <si>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</si>
  <si>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</si>
  <si>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</si>
  <si>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</si>
  <si>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</si>
  <si>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</si>
  <si>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</si>
  <si>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</si>
  <si>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</si>
  <si>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</si>
  <si>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</si>
  <si>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</si>
  <si>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</si>
  <si>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</si>
  <si>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</si>
  <si>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</si>
  <si>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</si>
  <si>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</si>
  <si>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</si>
  <si>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</si>
  <si>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</si>
  <si>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</si>
  <si>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</si>
  <si>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</si>
  <si>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</si>
  <si>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</si>
  <si>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</si>
  <si>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</si>
  <si>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</si>
  <si>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</si>
  <si>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</si>
  <si>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</si>
  <si>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</si>
  <si>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</si>
  <si>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</si>
  <si>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</si>
  <si>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</si>
  <si>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</si>
  <si>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</si>
  <si>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</si>
  <si>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</si>
  <si>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</si>
  <si>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</si>
  <si>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</si>
  <si>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</si>
  <si>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</si>
  <si>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</si>
  <si>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</si>
  <si>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</si>
  <si>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</si>
  <si>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</si>
  <si>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</si>
  <si>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</si>
  <si>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</si>
  <si>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</si>
  <si>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</si>
  <si>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</si>
  <si>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</si>
  <si>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</si>
  <si>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</si>
  <si>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</si>
  <si>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</si>
  <si>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</si>
  <si>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</si>
  <si>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</si>
  <si>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</si>
  <si>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</si>
  <si>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</si>
  <si>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</si>
  <si>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</si>
  <si>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</si>
  <si>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</si>
  <si>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</si>
  <si>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</si>
  <si>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</si>
  <si>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</si>
  <si>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</si>
  <si>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</si>
  <si>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</si>
  <si>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</si>
  <si>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</si>
  <si>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</si>
  <si>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</si>
  <si>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</si>
  <si>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</si>
  <si>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</si>
  <si>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</si>
  <si>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</si>
  <si>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</si>
  <si>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</si>
  <si>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</si>
  <si>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</si>
  <si>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</si>
  <si>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</si>
  <si>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</si>
  <si>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</si>
  <si>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</si>
  <si>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</si>
  <si>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</si>
  <si>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</si>
  <si>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</si>
  <si>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</si>
  <si>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</si>
  <si>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</si>
  <si>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</si>
  <si>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</si>
  <si>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</si>
  <si>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</si>
  <si>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</si>
  <si>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</si>
  <si>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</si>
  <si>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</si>
  <si>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</si>
  <si>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</si>
  <si>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</si>
  <si>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</si>
  <si>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</si>
  <si>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</si>
  <si>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</si>
  <si>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</si>
  <si>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</si>
  <si>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</si>
  <si>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</si>
  <si>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</si>
  <si>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</si>
  <si>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</si>
  <si>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</si>
  <si>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</si>
  <si>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</si>
  <si>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</si>
  <si>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</si>
  <si>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</si>
  <si>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</si>
  <si>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</si>
  <si>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</si>
  <si>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</si>
  <si>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</si>
  <si>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</si>
  <si>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</si>
  <si>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</si>
  <si>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</si>
  <si>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</si>
  <si>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</si>
  <si>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</si>
  <si>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</si>
  <si>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</si>
  <si>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</si>
  <si>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</si>
  <si>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</si>
  <si>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</si>
  <si>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</si>
  <si>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</si>
  <si>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</si>
  <si>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</si>
  <si>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</si>
  <si>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</si>
  <si>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</si>
  <si>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</si>
  <si>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</si>
  <si>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</si>
  <si>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</si>
  <si>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</si>
  <si>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</si>
  <si>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</si>
  <si>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</si>
  <si>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</si>
  <si>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</si>
  <si>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</si>
  <si>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</si>
  <si>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</si>
  <si>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</si>
  <si>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</si>
  <si>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</si>
  <si>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</si>
  <si>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</si>
  <si>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</si>
  <si>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</si>
  <si>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</si>
  <si>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</si>
  <si>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</si>
  <si>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</si>
  <si>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</si>
  <si>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</si>
  <si>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</si>
  <si>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</si>
  <si>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</si>
  <si>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</si>
  <si>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</si>
  <si>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</si>
  <si>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</si>
  <si>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</si>
  <si>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</si>
  <si>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</si>
  <si>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</si>
  <si>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</si>
  <si>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</si>
  <si>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</si>
  <si>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</si>
  <si>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</si>
  <si>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</si>
  <si>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</si>
  <si>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</si>
  <si>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</si>
  <si>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</si>
  <si>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</si>
  <si>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</si>
  <si>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</si>
  <si>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</si>
  <si>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</si>
  <si>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</si>
  <si>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</si>
  <si>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</si>
  <si>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</si>
  <si>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</si>
  <si>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</si>
  <si>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</si>
  <si>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</si>
  <si>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</si>
  <si>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</si>
  <si>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</si>
  <si>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</si>
  <si>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</si>
  <si>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</si>
  <si>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</si>
  <si>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</si>
  <si>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</si>
  <si>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</si>
  <si>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</si>
  <si>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</si>
  <si>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</si>
  <si>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</si>
  <si>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</si>
  <si>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</si>
  <si>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</si>
  <si>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</si>
  <si>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</si>
  <si>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</si>
  <si>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</si>
  <si>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</si>
  <si>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</si>
  <si>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</si>
  <si>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</si>
  <si>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</si>
  <si>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</si>
  <si>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</si>
  <si>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</si>
  <si>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</si>
  <si>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</si>
  <si>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</si>
  <si>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</si>
  <si>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</si>
  <si>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</si>
  <si>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</si>
  <si>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</si>
  <si>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</si>
  <si>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</si>
  <si>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</si>
  <si>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</si>
  <si>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</si>
  <si>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</si>
  <si>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</si>
  <si>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</si>
  <si>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</si>
  <si>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</si>
  <si>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</si>
  <si>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</si>
  <si>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</si>
  <si>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</si>
  <si>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</si>
  <si>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</si>
  <si>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</si>
  <si>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</si>
  <si>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</si>
  <si>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</si>
  <si>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</si>
  <si>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</si>
  <si>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</si>
  <si>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</si>
  <si>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</si>
  <si>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</si>
  <si>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</si>
  <si>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</si>
  <si>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</si>
  <si>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</si>
  <si>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</si>
  <si>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</si>
  <si>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</si>
  <si>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</si>
  <si>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</si>
  <si>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</si>
  <si>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</si>
  <si>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</si>
  <si>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</si>
  <si>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</si>
  <si>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</si>
  <si>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</si>
  <si>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</si>
  <si>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</si>
  <si>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</si>
  <si>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</si>
  <si>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</si>
  <si>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</si>
  <si>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</si>
  <si>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</si>
  <si>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</si>
  <si>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</si>
  <si>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</si>
  <si>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</si>
  <si>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</si>
  <si>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</si>
  <si>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</si>
  <si>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</si>
  <si>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</si>
  <si>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</si>
  <si>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</si>
  <si>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</si>
  <si>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</si>
  <si>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</si>
  <si>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</si>
  <si>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</si>
  <si>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</si>
  <si>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</si>
  <si>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</si>
  <si>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</si>
  <si>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</si>
  <si>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</si>
  <si>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</si>
  <si>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</si>
  <si>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</si>
  <si>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</si>
  <si>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</si>
  <si>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</si>
  <si>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</si>
  <si>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</si>
  <si>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</si>
  <si>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</si>
  <si>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</si>
  <si>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</si>
  <si>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</si>
  <si>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</si>
  <si>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</si>
  <si>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</si>
  <si>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</si>
  <si>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</si>
  <si>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</si>
  <si>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</si>
  <si>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</si>
  <si>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</si>
  <si>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</si>
  <si>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</si>
  <si>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</si>
  <si>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</si>
  <si>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</si>
  <si>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</si>
  <si>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</si>
  <si>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</si>
  <si>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</si>
  <si>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</si>
  <si>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</si>
  <si>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</si>
  <si>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</si>
  <si>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</si>
  <si>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</si>
  <si>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</si>
  <si>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</si>
  <si>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</si>
  <si>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</si>
  <si>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</si>
  <si>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</si>
  <si>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</si>
  <si>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</si>
  <si>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</si>
  <si>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</si>
  <si>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</si>
  <si>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</si>
  <si>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</si>
  <si>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</si>
  <si>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</si>
  <si>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</si>
  <si>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</si>
  <si>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</si>
  <si>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</si>
  <si>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</si>
  <si>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</si>
  <si>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</si>
  <si>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</si>
  <si>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</si>
  <si>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</si>
  <si>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</si>
  <si>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</si>
  <si>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</si>
  <si>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</si>
  <si>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</si>
  <si>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</si>
  <si>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</si>
  <si>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</si>
  <si>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</si>
  <si>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</si>
  <si>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</si>
  <si>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</si>
  <si>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</si>
  <si>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</si>
  <si>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</si>
  <si>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</si>
  <si>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</si>
  <si>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</si>
  <si>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</si>
  <si>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</si>
  <si>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</si>
  <si>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</si>
  <si>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</si>
  <si>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</si>
  <si>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</si>
  <si>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</si>
  <si>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</si>
  <si>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</si>
  <si>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</si>
  <si>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</si>
  <si>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</si>
  <si>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</si>
  <si>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</si>
  <si>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</si>
  <si>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</si>
  <si>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</si>
  <si>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</si>
  <si>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</si>
  <si>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</si>
  <si>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</si>
  <si>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</si>
  <si>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</si>
  <si>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</si>
  <si>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</si>
  <si>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</si>
  <si>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</si>
  <si>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</si>
  <si>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</si>
  <si>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</si>
  <si>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</si>
  <si>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</si>
  <si>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</si>
  <si>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</si>
  <si>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</si>
  <si>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</si>
  <si>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</si>
  <si>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</si>
  <si>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</si>
  <si>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</si>
  <si>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</si>
  <si>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</si>
  <si>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</si>
  <si>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</si>
  <si>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</si>
  <si>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</si>
  <si>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</si>
  <si>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</si>
  <si>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</si>
  <si>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</si>
  <si>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</si>
  <si>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</si>
  <si>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</si>
  <si>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</si>
  <si>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</si>
  <si>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</si>
  <si>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</si>
  <si>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</si>
  <si>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</si>
  <si>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</si>
  <si>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</si>
  <si>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</si>
  <si>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</si>
  <si>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</si>
  <si>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</si>
  <si>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</si>
  <si>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</si>
  <si>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</si>
  <si>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</si>
  <si>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</si>
  <si>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</si>
  <si>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</si>
  <si>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</si>
  <si>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</si>
  <si>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</si>
  <si>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</si>
  <si>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</si>
  <si>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</si>
  <si>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</si>
  <si>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</si>
  <si>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</si>
  <si>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</si>
  <si>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</si>
  <si>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</si>
  <si>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</si>
  <si>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</si>
  <si>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</si>
  <si>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</si>
  <si>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</si>
  <si>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</si>
  <si>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</si>
  <si>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</si>
  <si>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</si>
  <si>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</si>
  <si>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</si>
  <si>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</si>
  <si>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</si>
  <si>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</si>
  <si>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</si>
  <si>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</si>
  <si>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</si>
  <si>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</si>
  <si>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</si>
  <si>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</si>
  <si>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</si>
  <si>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</si>
  <si>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</si>
  <si>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</si>
  <si>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</si>
  <si>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</si>
  <si>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</si>
  <si>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</si>
  <si>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</si>
  <si>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</si>
  <si>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</si>
  <si>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</si>
  <si>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</si>
  <si>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</si>
  <si>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</si>
  <si>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</si>
  <si>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</si>
  <si>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</si>
  <si>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</si>
  <si>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</si>
  <si>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</si>
  <si>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</si>
  <si>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</si>
  <si>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</si>
  <si>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</si>
  <si>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</si>
  <si>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</si>
  <si>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</si>
  <si>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</si>
  <si>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</si>
  <si>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</si>
  <si>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</si>
  <si>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</si>
  <si>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</si>
  <si>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</si>
  <si>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</si>
  <si>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</si>
  <si>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</si>
  <si>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</si>
  <si>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</si>
  <si>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</si>
  <si>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</si>
  <si>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</si>
  <si>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</si>
  <si>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</si>
  <si>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</si>
  <si>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</si>
  <si>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</si>
  <si>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</si>
  <si>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</si>
  <si>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</si>
  <si>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</si>
  <si>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</si>
  <si>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</si>
  <si>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</si>
  <si>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</si>
  <si>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</si>
  <si>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</si>
  <si>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</si>
  <si>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</si>
  <si>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</si>
  <si>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</si>
  <si>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</si>
  <si>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</si>
  <si>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</si>
  <si>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</si>
  <si>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</si>
  <si>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</si>
  <si>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</si>
  <si>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</si>
  <si>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</si>
  <si>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</si>
  <si>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</si>
  <si>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</si>
  <si>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</si>
  <si>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</si>
  <si>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</si>
  <si>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</si>
  <si>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</si>
  <si>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</si>
  <si>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</si>
  <si>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</si>
  <si>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</si>
  <si>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</si>
  <si>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</si>
  <si>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</si>
  <si>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</si>
  <si>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</si>
  <si>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</si>
  <si>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</si>
  <si>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</si>
  <si>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</si>
  <si>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</si>
  <si>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</si>
  <si>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</si>
  <si>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</si>
  <si>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</si>
  <si>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</si>
  <si>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</si>
  <si>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</si>
  <si>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</si>
  <si>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</si>
  <si>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</si>
  <si>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</si>
  <si>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</si>
  <si>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</si>
  <si>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</si>
  <si>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</si>
  <si>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</si>
  <si>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</si>
  <si>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</si>
  <si>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</si>
  <si>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</si>
  <si>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</si>
  <si>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</si>
  <si>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</si>
  <si>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</si>
  <si>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</si>
  <si>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</si>
  <si>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</si>
  <si>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</si>
  <si>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</si>
  <si>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</si>
  <si>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</si>
  <si>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</si>
  <si>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</si>
  <si>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</si>
  <si>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</si>
  <si>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</si>
  <si>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</si>
  <si>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</si>
  <si>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</si>
  <si>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</si>
  <si>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</si>
  <si>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</si>
  <si>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</si>
  <si>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</si>
  <si>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</si>
  <si>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</si>
  <si>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</si>
  <si>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</si>
  <si>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</si>
  <si>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</si>
  <si>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</si>
  <si>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</si>
  <si>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</si>
  <si>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</si>
  <si>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</si>
  <si>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</si>
  <si>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</si>
  <si>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</si>
  <si>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</si>
  <si>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</si>
  <si>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</si>
  <si>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</si>
  <si>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</si>
  <si>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</si>
  <si>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</si>
  <si>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</si>
  <si>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</si>
  <si>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</si>
  <si>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</si>
  <si>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</si>
  <si>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</si>
  <si>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</si>
  <si>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</si>
  <si>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</si>
  <si>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</si>
  <si>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</si>
  <si>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</si>
  <si>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</si>
  <si>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</si>
  <si>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</si>
  <si>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</si>
  <si>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</si>
  <si>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</si>
  <si>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</si>
  <si>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</si>
  <si>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</si>
  <si>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</si>
  <si>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</si>
  <si>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</si>
  <si>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</si>
  <si>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</si>
  <si>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</si>
  <si>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</si>
  <si>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</si>
  <si>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</si>
  <si>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</si>
  <si>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</si>
  <si>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</si>
  <si>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</si>
  <si>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</si>
  <si>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</si>
  <si>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</si>
  <si>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</si>
  <si>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</si>
  <si>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</si>
  <si>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</si>
  <si>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</si>
  <si>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</si>
  <si>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</si>
  <si>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</si>
  <si>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</si>
  <si>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</si>
  <si>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</si>
  <si>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</si>
  <si>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</si>
  <si>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</si>
  <si>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</si>
  <si>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</si>
  <si>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</si>
  <si>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</si>
  <si>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</si>
  <si>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</si>
  <si>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</si>
  <si>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</si>
  <si>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</si>
  <si>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</si>
  <si>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</si>
  <si>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</si>
  <si>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</si>
  <si>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</si>
  <si>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</si>
  <si>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</si>
  <si>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</si>
  <si>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</si>
  <si>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</si>
  <si>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</si>
  <si>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</si>
  <si>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</si>
  <si>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</si>
  <si>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</si>
  <si>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</si>
  <si>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</si>
  <si>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</si>
  <si>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</si>
  <si>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</si>
  <si>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</si>
  <si>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</si>
  <si>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</si>
  <si>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</si>
  <si>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</si>
  <si>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</si>
  <si>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</si>
  <si>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</si>
  <si>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</si>
  <si>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</si>
  <si>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</si>
  <si>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</si>
  <si>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</si>
  <si>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</si>
  <si>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</si>
  <si>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</si>
  <si>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</si>
  <si>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</si>
  <si>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</si>
  <si>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</si>
  <si>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</si>
  <si>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</si>
  <si>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</si>
  <si>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</si>
  <si>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</si>
  <si>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</si>
  <si>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</si>
  <si>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</si>
  <si>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</si>
  <si>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</si>
  <si>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</si>
  <si>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</si>
  <si>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</si>
  <si>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</si>
  <si>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</si>
  <si>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</si>
  <si>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</si>
  <si>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</si>
  <si>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</si>
  <si>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</si>
  <si>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</si>
  <si>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</si>
  <si>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</si>
  <si>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</si>
  <si>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</si>
  <si>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</si>
  <si>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</si>
  <si>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</si>
  <si>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</si>
  <si>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</si>
  <si>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</si>
  <si>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</si>
  <si>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</si>
  <si>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</si>
  <si>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</si>
  <si>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</si>
  <si>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</si>
  <si>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</si>
  <si>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</si>
  <si>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</si>
  <si>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</si>
  <si>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</si>
  <si>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</si>
  <si>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</si>
  <si>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</si>
  <si>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</si>
  <si>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</si>
  <si>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</si>
  <si>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</si>
  <si>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</si>
  <si>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</si>
  <si>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</si>
  <si>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</si>
  <si>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</si>
  <si>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</si>
  <si>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</si>
  <si>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</si>
  <si>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</si>
  <si>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</si>
  <si>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</si>
  <si>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</si>
  <si>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</si>
  <si>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</si>
  <si>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</si>
  <si>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</si>
  <si>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</si>
  <si>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</si>
  <si>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</si>
  <si>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</si>
  <si>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</si>
  <si>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</si>
  <si>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</si>
  <si>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</si>
  <si>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</si>
  <si>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</si>
  <si>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</si>
  <si>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</si>
  <si>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</si>
  <si>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</si>
  <si>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</si>
  <si>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</si>
  <si>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</si>
  <si>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</si>
  <si>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</si>
  <si>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</si>
  <si>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</si>
  <si>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</si>
  <si>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</si>
  <si>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</si>
  <si>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</si>
  <si>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</si>
  <si>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</si>
  <si>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</si>
  <si>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</si>
  <si>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</si>
  <si>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</si>
  <si>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</si>
  <si>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</si>
  <si>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</si>
  <si>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</si>
  <si>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</si>
  <si>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</si>
  <si>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</si>
  <si>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</si>
  <si>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</si>
  <si>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</si>
  <si>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</si>
  <si>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</si>
  <si>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</si>
  <si>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</si>
  <si>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</si>
  <si>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</si>
  <si>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</si>
  <si>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</si>
  <si>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</si>
  <si>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</si>
  <si>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</si>
  <si>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</si>
  <si>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</si>
  <si>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</si>
  <si>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</si>
  <si>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</si>
  <si>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</si>
  <si>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</si>
  <si>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</si>
  <si>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</si>
  <si>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</si>
  <si>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</si>
  <si>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</si>
  <si>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</si>
  <si>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</si>
  <si>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</si>
  <si>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</si>
  <si>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</si>
  <si>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</si>
  <si>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</si>
  <si>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</si>
  <si>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</si>
  <si>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</si>
  <si>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</si>
  <si>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</si>
  <si>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</si>
  <si>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</si>
  <si>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</si>
  <si>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</si>
  <si>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</si>
  <si>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</si>
  <si>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</si>
  <si>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</si>
  <si>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</si>
  <si>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</si>
  <si>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</si>
  <si>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</si>
  <si>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</si>
  <si>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</si>
  <si>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</si>
  <si>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</si>
  <si>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</si>
  <si>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</si>
  <si>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</si>
  <si>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</si>
  <si>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</si>
  <si>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</si>
  <si>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</si>
  <si>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</si>
  <si>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</si>
  <si>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</si>
  <si>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</si>
  <si>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</si>
  <si>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</si>
  <si>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</si>
  <si>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</si>
  <si>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</si>
  <si>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</si>
  <si>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</si>
  <si>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</si>
  <si>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</si>
  <si>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</si>
  <si>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</si>
  <si>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</si>
  <si>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</si>
  <si>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</si>
  <si>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</si>
  <si>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</si>
  <si>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</si>
  <si>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</si>
  <si>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</si>
  <si>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</si>
  <si>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</si>
  <si>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</si>
  <si>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</si>
  <si>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</si>
  <si>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</si>
  <si>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</si>
  <si>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</si>
  <si>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</si>
  <si>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</si>
  <si>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</si>
  <si>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</si>
  <si>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</si>
  <si>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</si>
  <si>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</si>
  <si>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</si>
  <si>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</si>
  <si>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</si>
  <si>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</si>
  <si>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</si>
  <si>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</si>
  <si>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</si>
  <si>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</si>
  <si>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</si>
  <si>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</si>
  <si>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</si>
  <si>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</si>
  <si>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</si>
  <si>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</si>
  <si>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</si>
  <si>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</si>
  <si>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</si>
  <si>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</si>
  <si>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</si>
  <si>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</si>
  <si>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</si>
  <si>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</si>
  <si>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</si>
  <si>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</si>
  <si>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</si>
  <si>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</si>
  <si>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</si>
  <si>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</si>
  <si>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</si>
  <si>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</si>
  <si>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</si>
  <si>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</si>
  <si>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</si>
  <si>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</si>
  <si>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</si>
  <si>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</si>
  <si>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</si>
  <si>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</si>
  <si>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</si>
  <si>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</si>
  <si>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</si>
  <si>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</si>
  <si>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</si>
  <si>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</si>
  <si>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</si>
  <si>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</si>
  <si>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</si>
  <si>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</si>
  <si>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</si>
  <si>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</si>
  <si>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</si>
  <si>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</si>
  <si>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</si>
  <si>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</si>
  <si>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</si>
  <si>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</si>
  <si>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</si>
  <si>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</si>
  <si>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</si>
  <si>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</si>
  <si>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</si>
  <si>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</si>
  <si>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</si>
  <si>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</si>
  <si>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</si>
  <si>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</si>
  <si>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</si>
  <si>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</si>
  <si>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</si>
  <si>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</si>
  <si>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</si>
  <si>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</si>
  <si>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</si>
  <si>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</si>
  <si>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</si>
  <si>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</si>
  <si>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</si>
  <si>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</si>
  <si>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</si>
  <si>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</si>
  <si>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</si>
  <si>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</si>
  <si>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</si>
  <si>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</si>
  <si>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</si>
  <si>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</si>
  <si>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</si>
  <si>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</si>
  <si>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</si>
  <si>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</si>
  <si>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</si>
  <si>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</si>
  <si>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</si>
  <si>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</si>
  <si>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</si>
  <si>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</si>
  <si>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</si>
  <si>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</si>
  <si>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</si>
  <si>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</si>
  <si>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</si>
  <si>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</si>
  <si>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</si>
  <si>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</si>
  <si>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</si>
  <si>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</si>
  <si>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</si>
  <si>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</si>
  <si>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</si>
  <si>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</si>
  <si>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</si>
  <si>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</si>
  <si>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</si>
  <si>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</si>
  <si>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</si>
  <si>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</si>
  <si>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</si>
  <si>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</si>
  <si>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</si>
  <si>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</si>
  <si>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</si>
  <si>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</si>
  <si>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</si>
  <si>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</si>
  <si>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</si>
  <si>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</si>
  <si>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</si>
  <si>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</si>
  <si>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</si>
  <si>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</si>
  <si>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</si>
  <si>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</si>
  <si>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</si>
  <si>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</si>
  <si>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</si>
  <si>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</si>
  <si>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</si>
  <si>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</si>
  <si>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</si>
  <si>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</si>
  <si>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</si>
  <si>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</si>
  <si>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</si>
  <si>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</si>
  <si>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</si>
  <si>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</si>
  <si>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</si>
  <si>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</si>
  <si>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</si>
  <si>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</si>
  <si>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</si>
  <si>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</si>
  <si>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</si>
  <si>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</si>
  <si>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</si>
  <si>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</si>
  <si>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</si>
  <si>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</si>
  <si>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</si>
  <si>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</si>
  <si>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</si>
  <si>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</si>
  <si>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</si>
  <si>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</si>
  <si>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</si>
  <si>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</si>
  <si>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</si>
  <si>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</si>
  <si>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</si>
  <si>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</si>
  <si>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</si>
  <si>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</si>
  <si>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</si>
  <si>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</si>
  <si>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</si>
  <si>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</si>
  <si>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</si>
  <si>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</si>
  <si>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</si>
  <si>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</si>
  <si>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</si>
  <si>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</si>
  <si>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</si>
  <si>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</si>
  <si>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</si>
  <si>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</si>
  <si>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</si>
  <si>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</si>
  <si>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</si>
  <si>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</si>
  <si>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</si>
  <si>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</si>
  <si>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</si>
  <si>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</si>
  <si>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</si>
  <si>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</si>
  <si>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</si>
  <si>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</si>
  <si>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</si>
  <si>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</si>
  <si>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</si>
  <si>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</si>
  <si>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</si>
  <si>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</si>
  <si>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</si>
  <si>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</si>
  <si>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</si>
  <si>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</si>
  <si>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</si>
  <si>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</si>
  <si>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</si>
  <si>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</si>
  <si>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</si>
  <si>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</si>
  <si>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</si>
  <si>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</si>
  <si>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</si>
  <si>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</si>
  <si>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</si>
  <si>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</si>
  <si>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</si>
  <si>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</si>
  <si>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</si>
  <si>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</si>
  <si>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</si>
  <si>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</si>
  <si>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</si>
  <si>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</si>
  <si>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</si>
  <si>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</si>
  <si>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</si>
  <si>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</si>
  <si>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</si>
  <si>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</si>
  <si>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</si>
  <si>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</si>
  <si>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</si>
  <si>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</si>
  <si>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</si>
  <si>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</si>
  <si>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</si>
  <si>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</si>
  <si>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</si>
  <si>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</si>
  <si>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</si>
  <si>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</si>
  <si>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</si>
  <si>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</si>
  <si>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</si>
  <si>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</si>
  <si>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</si>
  <si>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</si>
  <si>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</si>
  <si>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</si>
  <si>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</si>
  <si>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</si>
  <si>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</si>
  <si>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</si>
  <si>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</si>
  <si>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</si>
  <si>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</si>
  <si>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</si>
  <si>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</si>
  <si>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</si>
  <si>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</si>
  <si>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</si>
  <si>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</si>
  <si>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</si>
  <si>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</si>
  <si>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</si>
  <si>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</si>
  <si>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</si>
  <si>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</si>
  <si>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</si>
  <si>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</si>
  <si>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</si>
  <si>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</si>
  <si>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</si>
  <si>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</si>
  <si>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</si>
  <si>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</si>
  <si>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</si>
  <si>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</si>
  <si>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</si>
  <si>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</si>
  <si>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</si>
  <si>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</si>
  <si>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</si>
  <si>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</si>
  <si>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</si>
  <si>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</si>
  <si>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</si>
  <si>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</si>
  <si>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</si>
  <si>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</si>
  <si>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</si>
  <si>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</si>
  <si>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</si>
  <si>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</si>
  <si>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</si>
  <si>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</si>
  <si>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</si>
  <si>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</si>
  <si>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</si>
  <si>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</si>
  <si>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</si>
  <si>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</si>
  <si>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</si>
  <si>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</si>
  <si>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</si>
  <si>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</si>
  <si>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</si>
  <si>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</si>
  <si>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</si>
  <si>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</si>
  <si>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</si>
  <si>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</si>
  <si>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</si>
  <si>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</si>
  <si>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</si>
  <si>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</si>
  <si>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</si>
  <si>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</si>
  <si>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</si>
  <si>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</si>
  <si>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</si>
  <si>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</si>
  <si>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</si>
  <si>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</si>
  <si>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</si>
  <si>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</si>
  <si>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</si>
  <si>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</si>
  <si>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</si>
  <si>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</si>
  <si>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</si>
  <si>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</si>
  <si>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</si>
  <si>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</si>
  <si>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</si>
  <si>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</si>
  <si>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</si>
  <si>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</si>
  <si>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</si>
  <si>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</si>
  <si>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</si>
  <si>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</si>
  <si>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</si>
  <si>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</si>
  <si>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</si>
  <si>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</si>
  <si>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</si>
  <si>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</si>
  <si>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</si>
  <si>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</si>
  <si>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</si>
  <si>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</si>
  <si>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</si>
  <si>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</si>
  <si>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</si>
  <si>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</si>
  <si>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</si>
  <si>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</si>
  <si>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</si>
  <si>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</si>
  <si>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</si>
  <si>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</si>
  <si>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</si>
  <si>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</si>
  <si>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</si>
  <si>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</si>
  <si>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</si>
  <si>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</si>
  <si>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</si>
  <si>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</si>
  <si>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</si>
  <si>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</si>
  <si>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</si>
  <si>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</si>
  <si>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</si>
  <si>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</si>
  <si>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</si>
  <si>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</si>
  <si>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</si>
  <si>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</si>
  <si>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</si>
  <si>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</si>
  <si>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</si>
  <si>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</si>
  <si>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</si>
  <si>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</si>
  <si>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</si>
  <si>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</si>
  <si>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</si>
  <si>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</si>
  <si>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</si>
  <si>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</si>
  <si>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</si>
  <si>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</si>
  <si>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</si>
  <si>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</si>
  <si>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</si>
  <si>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</si>
  <si>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</si>
  <si>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</si>
  <si>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</si>
  <si>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</si>
  <si>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</si>
  <si>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</si>
  <si>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</si>
  <si>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</si>
  <si>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</si>
  <si>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</si>
  <si>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</si>
  <si>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</si>
  <si>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</si>
  <si>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</si>
  <si>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</si>
  <si>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</si>
  <si>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</si>
  <si>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</si>
  <si>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</si>
  <si>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</si>
  <si>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</si>
  <si>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</si>
  <si>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</si>
  <si>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</si>
  <si>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</si>
  <si>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</si>
  <si>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</si>
  <si>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</si>
  <si>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</si>
  <si>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</si>
  <si>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</si>
  <si>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</si>
  <si>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</si>
  <si>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</si>
  <si>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</si>
  <si>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</si>
  <si>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</si>
  <si>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</si>
  <si>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</si>
  <si>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</si>
  <si>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</si>
  <si>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</si>
  <si>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</si>
  <si>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</si>
  <si>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</si>
  <si>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</si>
  <si>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</si>
  <si>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</si>
  <si>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</si>
  <si>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</si>
  <si>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</si>
  <si>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</si>
  <si>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</si>
  <si>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</si>
  <si>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</si>
  <si>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</si>
  <si>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</si>
  <si>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</si>
  <si>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</si>
  <si>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</si>
  <si>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</si>
  <si>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</si>
  <si>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</si>
  <si>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</si>
  <si>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</si>
  <si>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</si>
  <si>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</si>
  <si>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</si>
  <si>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</si>
  <si>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</si>
  <si>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</si>
  <si>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</si>
  <si>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</si>
  <si>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</si>
  <si>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</si>
  <si>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</si>
  <si>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</si>
  <si>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</si>
  <si>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</si>
  <si>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</si>
  <si>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</si>
  <si>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</si>
  <si>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</si>
  <si>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</si>
  <si>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</si>
  <si>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</si>
  <si>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</si>
  <si>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</si>
  <si>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</si>
  <si>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</si>
  <si>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</si>
  <si>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</si>
  <si>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</si>
  <si>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</si>
  <si>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</si>
  <si>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</si>
  <si>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</si>
  <si>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</si>
  <si>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</si>
  <si>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</si>
  <si>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</si>
  <si>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</si>
  <si>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</si>
  <si>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</si>
  <si>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</si>
  <si>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</si>
  <si>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</si>
  <si>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</si>
  <si>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</si>
  <si>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</si>
  <si>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</si>
  <si>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</si>
  <si>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</si>
  <si>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</si>
  <si>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</si>
  <si>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</si>
  <si>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</si>
  <si>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</si>
  <si>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</si>
  <si>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</si>
  <si>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</si>
  <si>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</si>
  <si>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</si>
  <si>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</si>
  <si>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</si>
  <si>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</si>
  <si>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</si>
  <si>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</si>
  <si>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</si>
  <si>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</si>
  <si>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</si>
  <si>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</si>
  <si>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</si>
  <si>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</si>
  <si>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</si>
  <si>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</si>
  <si>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</si>
  <si>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</si>
  <si>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</si>
  <si>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</si>
  <si>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</si>
  <si>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</si>
  <si>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</si>
  <si>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</si>
  <si>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</si>
  <si>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</si>
  <si>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</si>
  <si>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</si>
  <si>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</si>
  <si>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</si>
  <si>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</si>
  <si>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</si>
  <si>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</si>
  <si>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</si>
  <si>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</si>
  <si>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</si>
  <si>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</si>
  <si>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</si>
  <si>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</si>
  <si>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</si>
  <si>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</si>
  <si>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</si>
  <si>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</si>
  <si>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</si>
  <si>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</si>
  <si>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</si>
  <si>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</si>
  <si>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</si>
  <si>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</si>
  <si>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</si>
  <si>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</si>
  <si>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</si>
  <si>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</si>
  <si>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</si>
  <si>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</si>
  <si>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</si>
  <si>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</si>
  <si>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</si>
  <si>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</si>
  <si>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</si>
  <si>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</si>
  <si>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</si>
  <si>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</si>
  <si>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</si>
  <si>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</si>
  <si>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</si>
  <si>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</si>
  <si>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</si>
  <si>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</si>
  <si>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</si>
  <si>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</si>
  <si>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</si>
  <si>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</si>
  <si>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</si>
  <si>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</si>
  <si>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</si>
  <si>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</si>
  <si>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</si>
  <si>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</si>
  <si>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</si>
  <si>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</si>
  <si>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</si>
  <si>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</si>
  <si>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</si>
  <si>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</si>
  <si>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</si>
  <si>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</si>
  <si>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</si>
  <si>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</si>
  <si>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</si>
  <si>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</si>
  <si>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</si>
  <si>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</si>
  <si>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</si>
  <si>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</si>
  <si>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</si>
  <si>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</si>
  <si>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</si>
  <si>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</si>
  <si>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</si>
  <si>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</si>
  <si>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</si>
  <si>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</si>
  <si>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</si>
  <si>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</si>
  <si>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</si>
  <si>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</si>
  <si>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</si>
  <si>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</si>
  <si>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</si>
  <si>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</si>
  <si>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</si>
  <si>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</si>
  <si>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</si>
  <si>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</si>
  <si>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</si>
  <si>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</si>
  <si>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</si>
  <si>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</si>
  <si>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</si>
  <si>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</si>
  <si>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</si>
  <si>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</si>
  <si>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</si>
  <si>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</si>
  <si>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</si>
  <si>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</si>
  <si>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</si>
  <si>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</si>
  <si>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</si>
  <si>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</si>
  <si>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</si>
  <si>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</si>
  <si>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</si>
  <si>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</si>
  <si>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</si>
  <si>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</si>
  <si>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</si>
  <si>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</si>
  <si>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</si>
  <si>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</si>
  <si>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</si>
  <si>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</si>
  <si>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</si>
  <si>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</si>
  <si>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</si>
  <si>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</si>
  <si>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</si>
  <si>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</si>
  <si>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</si>
  <si>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</si>
  <si>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</si>
  <si>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</si>
  <si>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</si>
  <si>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</si>
  <si>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</si>
  <si>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</si>
  <si>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</si>
  <si>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</si>
  <si>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</si>
  <si>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</si>
  <si>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</si>
  <si>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</si>
  <si>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</si>
  <si>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</si>
  <si>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</si>
  <si>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</si>
  <si>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</si>
  <si>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</si>
  <si>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</si>
  <si>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</si>
  <si>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</si>
  <si>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</si>
  <si>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</si>
  <si>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</si>
  <si>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</si>
  <si>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</si>
  <si>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</si>
  <si>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</si>
  <si>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</si>
  <si>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</si>
  <si>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</si>
  <si>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</si>
  <si>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</si>
  <si>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</si>
  <si>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</si>
  <si>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</si>
  <si>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</si>
  <si>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</si>
  <si>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</si>
  <si>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</si>
  <si>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</si>
  <si>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</si>
  <si>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</si>
  <si>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</si>
  <si>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</si>
  <si>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</si>
  <si>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</si>
  <si>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</si>
  <si>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</si>
  <si>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</si>
  <si>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</si>
  <si>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</si>
  <si>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</si>
  <si>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</si>
  <si>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</si>
  <si>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</si>
  <si>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</si>
  <si>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</si>
  <si>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</si>
  <si>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</si>
  <si>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</si>
  <si>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</si>
  <si>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</si>
  <si>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</si>
  <si>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</si>
  <si>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</si>
  <si>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</si>
  <si>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</si>
  <si>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</si>
  <si>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</si>
  <si>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</si>
  <si>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</si>
  <si>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</si>
  <si>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</si>
  <si>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</si>
  <si>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</si>
  <si>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</si>
  <si>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</si>
  <si>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</si>
  <si>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</si>
  <si>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</si>
  <si>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</si>
  <si>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</si>
  <si>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</si>
  <si>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</si>
  <si>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</si>
  <si>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</si>
  <si>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</si>
  <si>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</si>
  <si>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</si>
  <si>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</si>
  <si>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</si>
  <si>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</si>
  <si>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</si>
  <si>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</si>
  <si>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</si>
  <si>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</si>
  <si>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</si>
  <si>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</si>
  <si>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</si>
  <si>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</si>
  <si>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</si>
  <si>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</si>
  <si>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</si>
  <si>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</si>
  <si>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</si>
  <si>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</si>
  <si>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</si>
  <si>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</si>
  <si>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</si>
  <si>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</si>
  <si>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</si>
  <si>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</si>
  <si>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</si>
  <si>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</si>
  <si>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</si>
  <si>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</si>
  <si>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</si>
  <si>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</si>
  <si>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</si>
  <si>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</si>
  <si>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</si>
  <si>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</si>
  <si>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</si>
  <si>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</si>
  <si>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</si>
  <si>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</si>
  <si>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</si>
  <si>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</si>
  <si>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</si>
  <si>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</si>
  <si>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</si>
  <si>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</si>
  <si>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</si>
  <si>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</si>
  <si>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</si>
  <si>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</si>
  <si>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</si>
  <si>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</si>
  <si>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</si>
  <si>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</si>
  <si>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</si>
  <si>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</si>
  <si>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</si>
  <si>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</si>
  <si>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</si>
  <si>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</si>
  <si>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</si>
  <si>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</si>
  <si>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</si>
  <si>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</si>
  <si>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</si>
  <si>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</si>
  <si>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</si>
  <si>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</si>
  <si>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</si>
  <si>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</si>
  <si>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</si>
  <si>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</si>
  <si>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</si>
  <si>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</si>
  <si>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</si>
  <si>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</si>
  <si>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</si>
  <si>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</si>
  <si>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</si>
  <si>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</si>
  <si>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</si>
  <si>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</si>
  <si>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</si>
  <si>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</si>
  <si>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</si>
  <si>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</si>
  <si>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</si>
  <si>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</si>
  <si>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</si>
  <si>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</si>
  <si>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</si>
  <si>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</si>
  <si>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</si>
  <si>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</si>
  <si>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</si>
  <si>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</si>
  <si>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</si>
  <si>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</si>
  <si>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</si>
  <si>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</si>
  <si>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</si>
  <si>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</si>
  <si>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</si>
  <si>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</si>
  <si>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</si>
  <si>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</si>
  <si>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</si>
  <si>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</si>
  <si>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</si>
  <si>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</si>
  <si>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</si>
  <si>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</si>
  <si>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</si>
  <si>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</si>
  <si>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</si>
  <si>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</si>
  <si>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</si>
  <si>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</si>
  <si>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</si>
  <si>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</si>
  <si>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</si>
  <si>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</si>
  <si>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</si>
  <si>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</si>
  <si>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</si>
  <si>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</si>
  <si>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</si>
  <si>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</si>
  <si>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</si>
  <si>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</si>
  <si>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</si>
  <si>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</si>
  <si>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</si>
  <si>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</si>
  <si>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</si>
  <si>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</si>
  <si>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</si>
  <si>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</si>
  <si>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</si>
  <si>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</si>
  <si>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</si>
  <si>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</si>
  <si>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</si>
  <si>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</si>
  <si>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</si>
  <si>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</si>
  <si>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</si>
  <si>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</si>
  <si>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</si>
  <si>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</si>
  <si>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</si>
  <si>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</si>
  <si>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</si>
  <si>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</si>
  <si>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</si>
  <si>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</si>
  <si>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</si>
  <si>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</si>
  <si>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</si>
  <si>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</si>
  <si>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</si>
  <si>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</si>
  <si>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</si>
  <si>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</si>
  <si>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</si>
  <si>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</si>
  <si>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</si>
  <si>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</si>
  <si>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</si>
  <si>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</si>
  <si>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</si>
  <si>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</si>
  <si>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</si>
  <si>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</si>
  <si>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</si>
  <si>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</si>
  <si>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</si>
  <si>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</si>
  <si>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</si>
  <si>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</si>
  <si>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</si>
  <si>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</si>
  <si>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</si>
  <si>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</si>
  <si>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</si>
  <si>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</si>
  <si>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</si>
  <si>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</si>
  <si>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</si>
  <si>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</si>
  <si>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</si>
  <si>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</si>
  <si>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</si>
  <si>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</si>
  <si>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</si>
  <si>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</si>
  <si>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</si>
  <si>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</si>
  <si>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</si>
  <si>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</si>
  <si>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</si>
  <si>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</si>
  <si>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</si>
  <si>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</si>
  <si>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</si>
  <si>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</si>
  <si>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</si>
  <si>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</si>
  <si>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</si>
  <si>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</si>
  <si>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</si>
  <si>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</si>
  <si>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</si>
  <si>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</si>
  <si>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</si>
  <si>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</si>
  <si>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</si>
  <si>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</si>
  <si>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</si>
  <si>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</si>
  <si>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</si>
  <si>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</si>
  <si>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</si>
  <si>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</si>
  <si>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</si>
  <si>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</si>
  <si>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</si>
  <si>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</si>
  <si>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</si>
  <si>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</si>
  <si>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</si>
  <si>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</si>
  <si>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</si>
  <si>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</si>
  <si>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</si>
  <si>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</si>
  <si>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</si>
  <si>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</si>
  <si>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</si>
  <si>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</si>
  <si>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</si>
  <si>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</si>
  <si>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</si>
  <si>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</si>
  <si>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</si>
  <si>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</si>
  <si>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</si>
  <si>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</si>
  <si>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</si>
  <si>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</si>
  <si>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</si>
  <si>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</si>
  <si>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</si>
  <si>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</si>
  <si>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</si>
  <si>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</si>
  <si>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</si>
  <si>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</si>
  <si>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</si>
  <si>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</si>
  <si>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</si>
  <si>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</si>
  <si>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</si>
  <si>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</si>
  <si>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</si>
  <si>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</si>
  <si>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</si>
  <si>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</si>
  <si>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</si>
  <si>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</si>
  <si>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</si>
  <si>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</si>
  <si>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</si>
  <si>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</si>
  <si>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</si>
  <si>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</si>
  <si>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</si>
  <si>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</si>
  <si>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</si>
  <si>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</si>
  <si>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</si>
  <si>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</si>
  <si>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</si>
  <si>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</si>
  <si>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</si>
  <si>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</si>
  <si>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</si>
  <si>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</si>
  <si>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</si>
  <si>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</si>
  <si>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</si>
  <si>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</si>
  <si>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</si>
  <si>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</si>
  <si>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</si>
  <si>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</si>
  <si>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</si>
  <si>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</si>
  <si>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</si>
  <si>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</si>
  <si>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</si>
  <si>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</si>
  <si>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</si>
  <si>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</si>
  <si>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</si>
  <si>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</si>
  <si>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</si>
  <si>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</si>
  <si>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</si>
  <si>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</si>
  <si>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</si>
  <si>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</si>
  <si>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</si>
  <si>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</si>
  <si>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</si>
  <si>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</si>
  <si>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</si>
  <si>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</si>
  <si>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</si>
  <si>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</si>
  <si>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</si>
  <si>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</si>
  <si>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</si>
  <si>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</si>
  <si>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</si>
  <si>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</si>
  <si>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</si>
  <si>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</si>
  <si>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</si>
  <si>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</si>
  <si>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</si>
  <si>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</si>
  <si>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</si>
  <si>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</si>
  <si>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</si>
  <si>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</si>
  <si>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</si>
  <si>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</si>
  <si>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</si>
  <si>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</si>
  <si>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</si>
  <si>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</si>
  <si>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</si>
  <si>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</si>
  <si>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</si>
  <si>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</si>
  <si>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</si>
  <si>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</si>
  <si>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</si>
  <si>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</si>
  <si>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</si>
  <si>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</si>
  <si>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</si>
  <si>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</si>
  <si>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</si>
  <si>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</si>
  <si>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</si>
  <si>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</si>
  <si>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</si>
  <si>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</si>
  <si>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</si>
  <si>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</si>
  <si>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</si>
  <si>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</si>
  <si>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</si>
  <si>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</si>
  <si>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</si>
  <si>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</si>
  <si>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</si>
  <si>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</si>
  <si>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</si>
  <si>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</si>
  <si>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</si>
  <si>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</si>
  <si>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</si>
  <si>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</si>
  <si>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</si>
  <si>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</si>
  <si>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</si>
  <si>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</si>
  <si>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</si>
  <si>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</si>
  <si>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</si>
  <si>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</si>
  <si>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</si>
  <si>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</si>
  <si>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</si>
  <si>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</si>
  <si>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</si>
  <si>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</si>
  <si>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</si>
  <si>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</si>
  <si>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</si>
  <si>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</si>
  <si>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</si>
  <si>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</si>
  <si>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</si>
  <si>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</si>
  <si>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</si>
  <si>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</si>
  <si>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</si>
  <si>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</si>
  <si>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</si>
  <si>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</si>
  <si>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</si>
  <si>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</si>
  <si>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</si>
  <si>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</si>
  <si>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</si>
  <si>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</si>
  <si>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</si>
  <si>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</si>
  <si>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</si>
  <si>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</si>
  <si>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</si>
  <si>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</si>
  <si>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</si>
  <si>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</si>
  <si>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</si>
  <si>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</si>
  <si>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</si>
  <si>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</si>
  <si>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</si>
  <si>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</si>
  <si>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</si>
  <si>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</si>
  <si>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</si>
  <si>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</si>
  <si>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</si>
  <si>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</si>
  <si>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</si>
  <si>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</si>
  <si>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</si>
  <si>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</si>
  <si>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</si>
  <si>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</si>
  <si>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</si>
  <si>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</si>
  <si>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</si>
  <si>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</si>
  <si>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</si>
  <si>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</si>
  <si>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</si>
  <si>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</si>
  <si>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</si>
  <si>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</si>
  <si>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</si>
  <si>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</si>
  <si>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</si>
  <si>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</si>
  <si>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</si>
  <si>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</si>
  <si>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</si>
  <si>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</si>
  <si>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</si>
  <si>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</si>
  <si>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</si>
  <si>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</si>
  <si>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</si>
  <si>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</si>
  <si>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</si>
  <si>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</si>
  <si>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</si>
  <si>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</si>
  <si>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</si>
  <si>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</si>
  <si>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</si>
  <si>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</si>
  <si>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</si>
  <si>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</si>
  <si>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</si>
  <si>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</si>
  <si>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</si>
  <si>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</si>
  <si>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</si>
  <si>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</si>
  <si>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</si>
  <si>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</si>
  <si>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</si>
  <si>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</si>
  <si>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</si>
  <si>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</si>
  <si>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</si>
  <si>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</si>
  <si>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</si>
  <si>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</si>
  <si>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</si>
  <si>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</si>
  <si>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</si>
  <si>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</si>
  <si>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</si>
  <si>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</si>
  <si>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</si>
  <si>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</si>
  <si>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</si>
  <si>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</si>
  <si>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</si>
  <si>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</si>
  <si>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</si>
  <si>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</si>
  <si>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</si>
  <si>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</si>
  <si>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</si>
  <si>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</si>
  <si>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</si>
  <si>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</si>
  <si>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</si>
  <si>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</si>
  <si>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</si>
  <si>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</si>
  <si>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</si>
  <si>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</si>
  <si>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</si>
  <si>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</si>
  <si>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</si>
  <si>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</si>
  <si>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</si>
  <si>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</si>
  <si>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</si>
  <si>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</si>
  <si>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</si>
  <si>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</si>
  <si>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</si>
  <si>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</si>
  <si>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</si>
  <si>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</si>
  <si>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</si>
  <si>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</si>
  <si>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</si>
  <si>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</si>
  <si>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</si>
  <si>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</si>
  <si>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</si>
  <si>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</si>
  <si>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</si>
  <si>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</si>
  <si>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</si>
  <si>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</si>
  <si>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</si>
  <si>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</si>
  <si>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</si>
  <si>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</si>
  <si>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</si>
  <si>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</si>
  <si>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</si>
  <si>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</si>
  <si>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</si>
  <si>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</si>
  <si>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</si>
  <si>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</si>
  <si>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</si>
  <si>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</si>
  <si>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</si>
  <si>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</si>
  <si>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</si>
  <si>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</si>
  <si>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</si>
  <si>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</si>
  <si>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</si>
  <si>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</si>
  <si>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</si>
  <si>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</si>
  <si>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</si>
  <si>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</si>
  <si>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</si>
  <si>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</si>
  <si>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</si>
  <si>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</si>
  <si>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</si>
  <si>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</si>
  <si>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</si>
  <si>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</si>
  <si>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</si>
  <si>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</si>
  <si>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</si>
  <si>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</si>
  <si>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</si>
  <si>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</si>
  <si>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</si>
  <si>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</si>
  <si>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</si>
  <si>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</si>
  <si>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</si>
  <si>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</si>
  <si>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</si>
  <si>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</si>
  <si>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</si>
  <si>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</si>
  <si>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</si>
  <si>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</si>
  <si>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</si>
  <si>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</si>
  <si>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</si>
  <si>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</si>
  <si>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</si>
  <si>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</si>
  <si>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</si>
  <si>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</si>
  <si>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</si>
  <si>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</si>
  <si>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</si>
  <si>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</si>
  <si>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</si>
  <si>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</si>
  <si>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</si>
  <si>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</si>
  <si>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</si>
  <si>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</si>
  <si>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</si>
  <si>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</si>
  <si>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</si>
  <si>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</si>
  <si>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</si>
  <si>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</si>
  <si>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</si>
  <si>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</si>
  <si>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</si>
  <si>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</si>
  <si>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</si>
  <si>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</si>
  <si>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</si>
  <si>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</si>
  <si>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</si>
  <si>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</si>
  <si>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</si>
  <si>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</si>
  <si>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</si>
  <si>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</si>
  <si>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</si>
  <si>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</si>
  <si>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</si>
  <si>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</si>
  <si>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</si>
  <si>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</si>
  <si>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</si>
  <si>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</si>
  <si>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</si>
  <si>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</si>
  <si>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</si>
  <si>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</si>
  <si>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</si>
  <si>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</si>
  <si>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</si>
  <si>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</si>
  <si>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</si>
  <si>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</si>
  <si>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</si>
  <si>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</si>
  <si>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</si>
  <si>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</si>
  <si>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</si>
  <si>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</si>
  <si>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</si>
  <si>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</si>
  <si>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</si>
  <si>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</si>
  <si>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</si>
  <si>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</si>
  <si>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</si>
  <si>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</si>
  <si>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</si>
  <si>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</si>
  <si>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</si>
  <si>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</si>
  <si>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</si>
  <si>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</si>
  <si>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</si>
  <si>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</si>
  <si>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</si>
  <si>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</si>
  <si>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</si>
  <si>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</si>
  <si>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</si>
  <si>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</si>
  <si>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</si>
  <si>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</si>
  <si>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</si>
  <si>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</si>
  <si>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</si>
  <si>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</si>
  <si>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</si>
  <si>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</si>
  <si>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</si>
  <si>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</si>
  <si>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</si>
  <si>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</si>
  <si>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</si>
  <si>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</si>
  <si>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</si>
  <si>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</si>
  <si>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</si>
  <si>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</si>
  <si>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</si>
  <si>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</si>
  <si>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</si>
  <si>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</si>
  <si>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</si>
  <si>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</si>
  <si>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</si>
  <si>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</si>
  <si>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</si>
  <si>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</si>
  <si>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</si>
  <si>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</si>
  <si>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</si>
  <si>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</si>
  <si>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</si>
  <si>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</si>
  <si>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</si>
  <si>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</si>
  <si>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</si>
  <si>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</si>
  <si>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</si>
  <si>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</si>
  <si>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</si>
  <si>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</si>
  <si>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</si>
  <si>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</si>
  <si>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</si>
  <si>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</si>
  <si>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</si>
  <si>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</si>
  <si>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</si>
  <si>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</si>
  <si>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</si>
  <si>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</si>
  <si>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</si>
  <si>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</si>
  <si>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</si>
  <si>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</si>
  <si>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</si>
  <si>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</si>
  <si>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</si>
  <si>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</si>
  <si>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</si>
  <si>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</si>
  <si>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</si>
  <si>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</si>
  <si>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</si>
  <si>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</si>
  <si>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</si>
  <si>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</si>
  <si>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</si>
  <si>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</si>
  <si>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</si>
  <si>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</si>
  <si>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</si>
  <si>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</si>
  <si>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</si>
  <si>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</si>
  <si>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</si>
  <si>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</si>
  <si>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</si>
  <si>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</si>
  <si>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</si>
  <si>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</si>
  <si>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</si>
  <si>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</si>
  <si>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</si>
  <si>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</si>
  <si>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</si>
  <si>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</si>
  <si>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</si>
  <si>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</si>
  <si>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</si>
  <si>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</si>
  <si>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</si>
  <si>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</si>
  <si>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</si>
  <si>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</si>
  <si>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</si>
  <si>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</si>
  <si>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</si>
  <si>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</si>
  <si>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</si>
  <si>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</si>
  <si>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</si>
  <si>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</si>
  <si>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</si>
  <si>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</si>
  <si>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</si>
  <si>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</si>
  <si>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</si>
  <si>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</si>
  <si>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</si>
  <si>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</si>
  <si>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</si>
  <si>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</si>
  <si>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</si>
  <si>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</si>
  <si>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</si>
  <si>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</si>
  <si>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</si>
  <si>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</si>
  <si>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</si>
  <si>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</si>
  <si>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</si>
  <si>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</si>
  <si>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</si>
  <si>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</si>
  <si>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</si>
  <si>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</si>
  <si>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</si>
  <si>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</si>
  <si>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</si>
  <si>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</si>
  <si>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</si>
  <si>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</si>
  <si>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</si>
  <si>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</si>
  <si>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</si>
  <si>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</si>
  <si>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</si>
  <si>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</si>
  <si>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</si>
  <si>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</si>
  <si>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</si>
  <si>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</si>
  <si>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</si>
  <si>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</si>
  <si>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</si>
  <si>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</si>
  <si>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</si>
  <si>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</si>
  <si>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</si>
  <si>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</si>
  <si>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</si>
  <si>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</si>
  <si>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</si>
  <si>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</si>
  <si>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</si>
  <si>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</si>
  <si>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</si>
  <si>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</si>
  <si>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</si>
  <si>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</si>
  <si>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</si>
  <si>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</si>
  <si>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</si>
  <si>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</si>
  <si>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</si>
  <si>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</si>
  <si>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</si>
  <si>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</si>
  <si>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</si>
  <si>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</si>
  <si>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</si>
  <si>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</si>
  <si>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</si>
  <si>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</si>
  <si>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</si>
  <si>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</si>
  <si>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</si>
  <si>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</si>
  <si>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</si>
  <si>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</si>
  <si>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</si>
  <si>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</si>
  <si>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</si>
  <si>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</si>
  <si>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</si>
  <si>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</si>
  <si>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</si>
  <si>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</si>
  <si>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</si>
  <si>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</si>
  <si>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</si>
  <si>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</si>
  <si>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</si>
  <si>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</si>
  <si>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</si>
  <si>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</si>
  <si>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</si>
  <si>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</si>
  <si>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</si>
  <si>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</si>
  <si>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</si>
  <si>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</si>
  <si>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</si>
  <si>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</si>
  <si>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</si>
  <si>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</si>
  <si>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</si>
  <si>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</si>
  <si>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</si>
  <si>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</si>
  <si>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</si>
  <si>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</si>
  <si>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</si>
  <si>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</si>
  <si>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</si>
  <si>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</si>
  <si>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</si>
  <si>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</si>
  <si>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</si>
  <si>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</si>
  <si>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</si>
  <si>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</si>
  <si>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</si>
  <si>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</si>
  <si>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</si>
  <si>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</si>
  <si>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</si>
  <si>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</si>
  <si>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</si>
  <si>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</si>
  <si>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</si>
  <si>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</si>
  <si>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</si>
  <si>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</si>
  <si>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</si>
  <si>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</si>
  <si>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</si>
  <si>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</si>
  <si>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</si>
  <si>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</si>
  <si>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</si>
  <si>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</si>
  <si>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</si>
  <si>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</si>
  <si>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</si>
  <si>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</si>
  <si>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</si>
  <si>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</si>
  <si>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</si>
  <si>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</si>
  <si>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</si>
  <si>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</si>
  <si>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</si>
  <si>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</si>
  <si>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</si>
  <si>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</si>
  <si>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</si>
  <si>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</si>
  <si>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</si>
  <si>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</si>
  <si>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</si>
  <si>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</si>
  <si>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</si>
  <si>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</si>
  <si>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</si>
  <si>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</si>
  <si>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</si>
  <si>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</si>
  <si>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</si>
  <si>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</si>
  <si>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</si>
  <si>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</si>
  <si>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</si>
  <si>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</si>
  <si>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</si>
  <si>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</si>
  <si>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</si>
  <si>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</si>
  <si>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</si>
  <si>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</si>
  <si>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</si>
  <si>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</si>
  <si>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</si>
  <si>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</si>
  <si>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</si>
  <si>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</si>
  <si>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</si>
  <si>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</si>
  <si>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</si>
  <si>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</si>
  <si>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</si>
  <si>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</si>
  <si>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</si>
  <si>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</si>
  <si>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</si>
  <si>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</si>
  <si>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</si>
  <si>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</si>
  <si>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</si>
  <si>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</si>
  <si>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</si>
  <si>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</si>
  <si>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</si>
  <si>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</si>
  <si>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</si>
  <si>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</si>
  <si>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</si>
  <si>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</si>
  <si>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</si>
  <si>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</si>
  <si>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</si>
  <si>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</si>
  <si>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</si>
  <si>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</si>
  <si>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</si>
  <si>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</si>
  <si>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</si>
  <si>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</si>
  <si>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</si>
  <si>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</si>
  <si>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</si>
  <si>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</si>
  <si>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</si>
  <si>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</si>
  <si>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</si>
  <si>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</si>
  <si>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</si>
  <si>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</si>
  <si>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</si>
  <si>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</si>
  <si>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</si>
  <si>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</si>
  <si>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</si>
  <si>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</si>
  <si>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</si>
  <si>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</si>
  <si>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</si>
  <si>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</si>
  <si>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</si>
  <si>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</si>
  <si>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</si>
  <si>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</si>
  <si>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</si>
  <si>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</si>
  <si>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</si>
  <si>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</si>
  <si>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</si>
  <si>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</si>
  <si>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</si>
  <si>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</si>
  <si>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</si>
  <si>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</si>
  <si>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</si>
  <si>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</si>
  <si>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</si>
  <si>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</si>
  <si>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</si>
  <si>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</si>
  <si>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</si>
  <si>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</si>
  <si>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</si>
  <si>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</si>
  <si>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</si>
  <si>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</si>
  <si>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</si>
  <si>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</si>
  <si>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</si>
  <si>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</si>
  <si>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</si>
  <si>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</si>
  <si>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</si>
  <si>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</si>
  <si>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</si>
  <si>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</si>
  <si>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</si>
  <si>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</si>
  <si>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</si>
  <si>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</si>
  <si>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</si>
  <si>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</si>
  <si>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</si>
  <si>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</si>
  <si>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</si>
  <si>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</si>
  <si>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</si>
  <si>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</si>
  <si>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</si>
  <si>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</si>
  <si>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</si>
  <si>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</si>
  <si>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</si>
  <si>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</si>
  <si>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</si>
  <si>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</si>
  <si>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</si>
  <si>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</si>
  <si>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</si>
  <si>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</si>
  <si>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</si>
  <si>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</si>
  <si>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</si>
  <si>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</si>
  <si>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</si>
  <si>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</si>
  <si>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</si>
  <si>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</si>
  <si>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</si>
  <si>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</si>
  <si>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</si>
  <si>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</si>
  <si>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</si>
  <si>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</si>
  <si>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</si>
  <si>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</si>
  <si>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</si>
  <si>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</si>
  <si>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</si>
  <si>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</si>
  <si>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</si>
  <si>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</si>
  <si>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</si>
  <si>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</si>
  <si>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</si>
  <si>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</si>
  <si>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</si>
  <si>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</si>
  <si>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</si>
  <si>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</si>
  <si>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</si>
  <si>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</si>
  <si>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</si>
  <si>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</si>
  <si>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</si>
  <si>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</si>
  <si>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</si>
  <si>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</si>
  <si>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</si>
  <si>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</si>
  <si>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</si>
  <si>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</si>
  <si>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</si>
  <si>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</si>
  <si>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</si>
  <si>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</si>
  <si>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</si>
  <si>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</si>
  <si>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</si>
  <si>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</si>
  <si>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</si>
  <si>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</si>
  <si>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</si>
  <si>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</si>
  <si>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</si>
  <si>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</si>
  <si>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</si>
  <si>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</si>
  <si>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</si>
  <si>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</si>
  <si>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</si>
  <si>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</si>
  <si>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</si>
  <si>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</si>
  <si>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</si>
  <si>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</si>
  <si>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</si>
  <si>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</si>
  <si>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</si>
  <si>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</si>
  <si>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</si>
  <si>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</si>
  <si>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</si>
  <si>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</si>
  <si>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</si>
  <si>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</si>
  <si>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</si>
  <si>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</si>
  <si>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</si>
  <si>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</si>
  <si>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</si>
  <si>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</si>
  <si>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</si>
  <si>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</si>
  <si>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</si>
  <si>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</si>
  <si>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</si>
  <si>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</si>
  <si>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</si>
  <si>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</si>
  <si>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</si>
  <si>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</si>
  <si>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</si>
  <si>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</si>
  <si>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</si>
  <si>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</si>
  <si>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</si>
  <si>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</si>
  <si>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</si>
  <si>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</si>
  <si>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</si>
  <si>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</si>
  <si>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</si>
  <si>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</si>
  <si>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</si>
  <si>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</si>
  <si>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</si>
  <si>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</si>
  <si>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</si>
  <si>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</si>
  <si>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</si>
  <si>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</si>
  <si>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</si>
  <si>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</si>
  <si>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</si>
  <si>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</si>
  <si>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</si>
  <si>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</si>
  <si>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</si>
  <si>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</si>
  <si>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</si>
  <si>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</si>
  <si>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</si>
  <si>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</si>
  <si>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</si>
  <si>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</si>
  <si>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</si>
  <si>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</si>
  <si>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</si>
  <si>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</si>
  <si>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</si>
  <si>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</si>
  <si>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</si>
  <si>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</si>
  <si>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</si>
  <si>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</si>
  <si>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</si>
  <si>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</si>
  <si>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</si>
  <si>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</si>
  <si>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</si>
  <si>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</si>
  <si>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</si>
  <si>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</si>
  <si>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</si>
  <si>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</si>
  <si>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</si>
  <si>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</si>
  <si>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</si>
  <si>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</si>
  <si>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</si>
  <si>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</si>
  <si>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</si>
  <si>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</si>
  <si>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</si>
  <si>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</si>
  <si>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</si>
  <si>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</si>
  <si>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</si>
  <si>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</si>
  <si>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</si>
  <si>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</si>
  <si>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</si>
  <si>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</si>
  <si>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</si>
  <si>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</si>
  <si>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</si>
  <si>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</si>
  <si>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</si>
  <si>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</si>
  <si>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</si>
  <si>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</si>
  <si>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</si>
  <si>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</si>
  <si>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</si>
  <si>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</si>
  <si>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</si>
  <si>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</si>
  <si>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</si>
  <si>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</si>
  <si>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</si>
  <si>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</si>
  <si>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</si>
  <si>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</si>
  <si>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</si>
  <si>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</si>
  <si>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</si>
  <si>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</si>
  <si>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</si>
  <si>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</si>
  <si>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</si>
  <si>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</si>
  <si>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</si>
  <si>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</si>
  <si>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</si>
  <si>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</si>
  <si>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</si>
  <si>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</si>
  <si>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</si>
  <si>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</si>
  <si>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</si>
  <si>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</si>
  <si>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</si>
  <si>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</si>
  <si>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</si>
  <si>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</si>
  <si>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</si>
  <si>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</si>
  <si>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</si>
  <si>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</si>
  <si>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</si>
  <si>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</si>
  <si>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</si>
  <si>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</si>
  <si>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</si>
  <si>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</si>
  <si>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</si>
  <si>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</si>
  <si>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</si>
  <si>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</si>
  <si>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</si>
  <si>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</si>
  <si>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</si>
  <si>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</si>
  <si>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</si>
  <si>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</si>
  <si>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</si>
  <si>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</si>
  <si>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</si>
  <si>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</si>
  <si>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</si>
  <si>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</si>
  <si>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</si>
  <si>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</si>
  <si>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</si>
  <si>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</si>
  <si>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</si>
  <si>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</si>
  <si>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</si>
  <si>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</si>
  <si>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</si>
  <si>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</si>
  <si>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</si>
  <si>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</si>
  <si>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</si>
  <si>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</si>
  <si>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</si>
  <si>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</si>
  <si>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</si>
  <si>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</si>
  <si>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</si>
  <si>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</si>
  <si>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</si>
  <si>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</si>
  <si>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</si>
  <si>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</si>
  <si>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</si>
  <si>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</si>
  <si>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</si>
  <si>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</si>
  <si>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</si>
  <si>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</si>
  <si>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</si>
  <si>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</si>
  <si>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</si>
  <si>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</si>
  <si>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</si>
  <si>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</si>
  <si>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</si>
  <si>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</si>
  <si>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</si>
  <si>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</si>
  <si>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</si>
  <si>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</si>
  <si>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</si>
  <si>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</si>
  <si>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</si>
  <si>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</si>
  <si>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</si>
  <si>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</si>
  <si>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</si>
  <si>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</si>
  <si>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</si>
  <si>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</si>
  <si>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</si>
  <si>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</si>
  <si>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</si>
  <si>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</si>
  <si>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</si>
  <si>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</si>
  <si>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</si>
  <si>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</si>
  <si>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</si>
  <si>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</si>
  <si>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</si>
  <si>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</si>
  <si>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</si>
  <si>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</si>
  <si>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</si>
  <si>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</si>
  <si>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</si>
  <si>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</si>
  <si>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</si>
  <si>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</si>
  <si>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</si>
  <si>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</si>
  <si>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</si>
  <si>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</si>
  <si>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</si>
  <si>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</si>
  <si>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</si>
  <si>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</si>
  <si>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</si>
  <si>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</si>
  <si>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</si>
  <si>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</si>
  <si>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</si>
  <si>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</si>
  <si>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</si>
  <si>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</si>
  <si>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</si>
  <si>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</si>
  <si>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</si>
  <si>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</si>
  <si>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</si>
  <si>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</si>
  <si>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</si>
  <si>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</si>
  <si>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</si>
  <si>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</si>
  <si>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</si>
  <si>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</si>
  <si>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</si>
  <si>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</si>
  <si>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</si>
  <si>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</si>
  <si>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</si>
  <si>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</si>
  <si>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</si>
  <si>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</si>
  <si>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</si>
  <si>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</si>
  <si>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</si>
  <si>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</si>
  <si>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</si>
  <si>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</si>
  <si>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</si>
  <si>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</si>
  <si>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</si>
  <si>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</si>
  <si>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</si>
  <si>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</si>
  <si>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</si>
  <si>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</si>
  <si>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</si>
  <si>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</si>
  <si>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</si>
  <si>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</si>
  <si>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</si>
  <si>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</si>
  <si>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</si>
  <si>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</si>
  <si>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</si>
  <si>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</si>
  <si>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</si>
  <si>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</si>
  <si>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</si>
  <si>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</si>
  <si>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</si>
  <si>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</si>
  <si>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</si>
  <si>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</si>
  <si>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</si>
  <si>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</si>
  <si>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</si>
  <si>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</si>
  <si>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</si>
  <si>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</si>
  <si>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</si>
  <si>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</si>
  <si>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</si>
  <si>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</si>
  <si>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</si>
  <si>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</si>
  <si>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</si>
  <si>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</si>
  <si>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</si>
  <si>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</si>
  <si>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</si>
  <si>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</si>
  <si>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</si>
  <si>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</si>
  <si>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</si>
  <si>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</si>
  <si>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</si>
  <si>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</si>
  <si>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</si>
  <si>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</si>
  <si>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</si>
  <si>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</si>
  <si>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</si>
  <si>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</si>
  <si>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</si>
  <si>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</si>
  <si>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</si>
  <si>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</si>
  <si>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</si>
  <si>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</si>
  <si>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</si>
  <si>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</si>
  <si>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</si>
  <si>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</si>
  <si>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</si>
  <si>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</si>
  <si>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</si>
  <si>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</si>
  <si>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</si>
  <si>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</si>
  <si>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</si>
  <si>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</si>
  <si>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</si>
  <si>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</si>
  <si>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</si>
  <si>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</si>
  <si>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</si>
  <si>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</si>
  <si>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</si>
  <si>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</si>
  <si>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</si>
  <si>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</si>
  <si>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</si>
  <si>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</si>
  <si>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</si>
  <si>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</si>
  <si>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</si>
  <si>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</si>
  <si>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</si>
  <si>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</si>
  <si>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</si>
  <si>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</si>
  <si>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</si>
  <si>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</si>
  <si>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</si>
  <si>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</si>
  <si>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</si>
  <si>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</si>
  <si>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</si>
  <si>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</si>
  <si>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</si>
  <si>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</si>
  <si>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</si>
  <si>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</si>
  <si>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</si>
  <si>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</si>
  <si>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</si>
  <si>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</si>
  <si>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</si>
  <si>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</si>
  <si>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</si>
  <si>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</si>
  <si>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</si>
  <si>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</si>
  <si>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</si>
  <si>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</si>
  <si>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</si>
  <si>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</si>
  <si>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</si>
  <si>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</si>
  <si>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</si>
  <si>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</si>
  <si>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</si>
  <si>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</si>
  <si>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</si>
  <si>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</si>
  <si>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</si>
  <si>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</si>
  <si>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</si>
  <si>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</si>
  <si>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</si>
  <si>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</si>
  <si>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</si>
  <si>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</si>
  <si>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</si>
  <si>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</si>
  <si>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</si>
  <si>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</si>
  <si>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</si>
  <si>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</si>
  <si>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</si>
  <si>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</si>
  <si>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</si>
  <si>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</si>
  <si>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</si>
  <si>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</si>
  <si>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</si>
  <si>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</si>
  <si>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</si>
  <si>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</si>
  <si>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</si>
  <si>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</si>
  <si>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</si>
  <si>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</si>
  <si>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</si>
  <si>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</si>
  <si>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</si>
  <si>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</si>
  <si>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</si>
  <si>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</si>
  <si>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</si>
  <si>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</si>
  <si>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</si>
  <si>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</si>
  <si>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</si>
  <si>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</si>
  <si>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</si>
  <si>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</si>
  <si>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</si>
  <si>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</si>
  <si>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</si>
  <si>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</si>
  <si>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</si>
  <si>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</si>
  <si>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</si>
  <si>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</si>
  <si>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</si>
  <si>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</si>
  <si>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</si>
  <si>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</si>
  <si>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</si>
  <si>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</si>
  <si>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</si>
  <si>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</si>
  <si>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</si>
  <si>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</si>
  <si>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</si>
  <si>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</si>
  <si>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</si>
  <si>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</si>
  <si>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</si>
  <si>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</si>
  <si>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</si>
  <si>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</si>
  <si>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</si>
  <si>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</si>
  <si>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</si>
  <si>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</si>
  <si>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</si>
  <si>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</si>
  <si>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</si>
  <si>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</si>
  <si>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</si>
  <si>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</si>
  <si>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</si>
  <si>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</si>
  <si>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</si>
  <si>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</si>
  <si>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</si>
  <si>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</si>
  <si>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</si>
  <si>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</si>
  <si>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</si>
  <si>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</si>
  <si>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</si>
  <si>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</si>
  <si>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</si>
  <si>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</si>
  <si>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</si>
  <si>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</si>
  <si>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</si>
  <si>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</si>
  <si>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</si>
  <si>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</si>
  <si>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</si>
  <si>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</si>
  <si>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</si>
  <si>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</si>
  <si>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</si>
  <si>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</si>
  <si>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</si>
  <si>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</si>
  <si>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</si>
  <si>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</si>
  <si>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</si>
  <si>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</si>
  <si>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</si>
  <si>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</si>
  <si>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</si>
  <si>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</si>
  <si>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</si>
  <si>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</si>
  <si>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</si>
  <si>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</si>
  <si>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</si>
  <si>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</si>
  <si>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</si>
  <si>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</si>
  <si>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</si>
  <si>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</si>
  <si>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</si>
  <si>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</si>
  <si>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</si>
  <si>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</si>
  <si>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</si>
  <si>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</si>
  <si>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</si>
  <si>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</si>
  <si>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</si>
  <si>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</si>
  <si>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</si>
  <si>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</si>
  <si>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</si>
  <si>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</si>
  <si>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</si>
  <si>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</si>
  <si>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</si>
  <si>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</si>
  <si>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</si>
  <si>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</si>
  <si>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</si>
  <si>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</si>
  <si>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</si>
  <si>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</si>
  <si>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</si>
  <si>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</si>
  <si>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</si>
  <si>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</si>
  <si>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</si>
  <si>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</si>
  <si>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</si>
  <si>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</si>
  <si>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</si>
  <si>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</si>
  <si>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</si>
  <si>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</si>
  <si>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</si>
  <si>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</si>
  <si>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</si>
  <si>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</si>
  <si>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</si>
  <si>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</si>
  <si>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</si>
  <si>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</si>
  <si>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</si>
  <si>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</si>
  <si>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</si>
  <si>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</si>
  <si>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</si>
  <si>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</si>
  <si>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</si>
  <si>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</si>
  <si>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</si>
  <si>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</si>
  <si>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</si>
  <si>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</si>
  <si>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</si>
  <si>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</si>
  <si>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</si>
  <si>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</si>
  <si>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</si>
  <si>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</si>
  <si>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</si>
  <si>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</si>
  <si>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</si>
  <si>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</si>
  <si>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</si>
  <si>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</si>
  <si>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</si>
  <si>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</si>
  <si>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</si>
  <si>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</si>
  <si>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</si>
  <si>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</si>
  <si>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</si>
  <si>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</si>
  <si>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</si>
  <si>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</si>
  <si>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</si>
  <si>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</si>
  <si>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</si>
  <si>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</si>
  <si>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</si>
  <si>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</si>
  <si>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</si>
  <si>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</si>
  <si>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</si>
  <si>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</si>
  <si>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</si>
  <si>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</si>
  <si>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</si>
  <si>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</si>
  <si>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</si>
  <si>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</si>
  <si>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</si>
  <si>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</si>
  <si>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</si>
  <si>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</si>
  <si>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</si>
  <si>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</si>
  <si>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</si>
  <si>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</si>
  <si>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</si>
  <si>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</si>
  <si>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</si>
  <si>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</si>
  <si>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</si>
  <si>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</si>
  <si>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</si>
  <si>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</si>
  <si>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</si>
  <si>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</si>
  <si>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</si>
  <si>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</si>
  <si>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</si>
  <si>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</si>
  <si>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</si>
  <si>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</si>
  <si>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</si>
  <si>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</si>
  <si>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</si>
  <si>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</si>
  <si>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</si>
  <si>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</si>
  <si>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</si>
  <si>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</si>
  <si>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</si>
  <si>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</si>
  <si>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</si>
  <si>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</si>
  <si>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</si>
  <si>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</si>
  <si>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</si>
  <si>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</si>
  <si>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</si>
  <si>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</si>
  <si>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</si>
  <si>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</si>
  <si>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</si>
  <si>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</si>
  <si>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</si>
  <si>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</si>
  <si>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</si>
  <si>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</si>
  <si>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</si>
  <si>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</si>
  <si>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</si>
  <si>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</si>
  <si>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</si>
  <si>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</si>
  <si>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</si>
  <si>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</si>
  <si>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</si>
  <si>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</si>
  <si>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</si>
  <si>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</si>
  <si>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</si>
  <si>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</si>
  <si>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</si>
  <si>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</si>
  <si>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</si>
  <si>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</si>
  <si>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</si>
  <si>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</si>
  <si>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</si>
  <si>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</si>
  <si>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</si>
  <si>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</si>
  <si>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</si>
  <si>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</si>
  <si>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</si>
  <si>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</si>
  <si>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</si>
  <si>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</si>
  <si>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</si>
  <si>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</si>
  <si>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</si>
  <si>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</si>
  <si>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</si>
  <si>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</si>
  <si>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</si>
  <si>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</si>
  <si>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</si>
  <si>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</si>
  <si>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</si>
  <si>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</si>
  <si>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</si>
  <si>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</si>
  <si>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</si>
  <si>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</si>
  <si>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</si>
  <si>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</si>
  <si>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</si>
  <si>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</si>
  <si>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</si>
  <si>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</si>
  <si>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</si>
  <si>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</si>
  <si>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</si>
  <si>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</si>
  <si>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</si>
  <si>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</si>
  <si>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</si>
  <si>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</si>
  <si>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</si>
  <si>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</si>
  <si>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</si>
  <si>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</si>
  <si>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</si>
  <si>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</si>
  <si>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</si>
  <si>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</si>
  <si>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</si>
  <si>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</si>
  <si>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</si>
  <si>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</si>
  <si>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</si>
  <si>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</si>
  <si>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</si>
  <si>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</si>
  <si>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</si>
  <si>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</si>
  <si>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</si>
  <si>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</si>
  <si>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</si>
  <si>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</si>
  <si>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</si>
  <si>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</si>
  <si>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</si>
  <si>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</si>
  <si>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</si>
  <si>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</si>
  <si>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</si>
  <si>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</si>
  <si>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</si>
  <si>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</si>
  <si>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</si>
  <si>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</si>
  <si>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</si>
  <si>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</si>
  <si>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</si>
  <si>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</si>
  <si>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</si>
  <si>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</si>
  <si>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</si>
  <si>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</si>
  <si>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</si>
  <si>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</si>
  <si>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</si>
  <si>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</si>
  <si>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</si>
  <si>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</si>
  <si>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</si>
  <si>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</si>
  <si>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</si>
  <si>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</si>
  <si>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</si>
  <si>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</si>
  <si>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</si>
  <si>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</si>
  <si>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</si>
  <si>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</si>
  <si>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</si>
  <si>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</si>
  <si>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</si>
  <si>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</si>
  <si>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</si>
  <si>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</si>
  <si>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</si>
  <si>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</si>
  <si>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</si>
  <si>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</si>
  <si>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</si>
  <si>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</si>
  <si>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</si>
  <si>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</si>
  <si>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</si>
  <si>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</si>
  <si>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</si>
  <si>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</si>
  <si>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</si>
  <si>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</si>
  <si>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</si>
  <si>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</si>
  <si>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</si>
  <si>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</si>
  <si>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</si>
  <si>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</si>
  <si>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</si>
  <si>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</si>
  <si>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</si>
  <si>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</si>
  <si>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</si>
  <si>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</si>
  <si>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</si>
  <si>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</si>
  <si>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</si>
  <si>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</si>
  <si>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</si>
  <si>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</si>
  <si>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</si>
  <si>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</si>
  <si>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</si>
  <si>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</si>
  <si>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</si>
  <si>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</si>
  <si>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</si>
  <si>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</si>
  <si>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</si>
  <si>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</si>
  <si>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</si>
  <si>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</si>
  <si>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</si>
  <si>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</si>
  <si>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</si>
  <si>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</si>
  <si>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</si>
  <si>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</si>
  <si>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</si>
  <si>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</si>
  <si>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</si>
  <si>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</si>
  <si>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</si>
  <si>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</si>
  <si>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</si>
  <si>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</si>
  <si>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</si>
  <si>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</si>
  <si>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</si>
  <si>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</si>
  <si>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</si>
  <si>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</si>
  <si>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</si>
  <si>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</si>
  <si>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</si>
  <si>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</si>
  <si>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</si>
  <si>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</si>
  <si>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</si>
  <si>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</si>
  <si>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</si>
  <si>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</si>
  <si>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</si>
  <si>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</si>
  <si>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</si>
  <si>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</si>
  <si>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</si>
  <si>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</si>
  <si>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</si>
  <si>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</si>
  <si>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</si>
  <si>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</si>
  <si>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</si>
  <si>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</si>
  <si>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</si>
  <si>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</si>
  <si>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</si>
  <si>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</si>
  <si>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</si>
  <si>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</si>
  <si>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</si>
  <si>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</si>
  <si>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</si>
  <si>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</si>
  <si>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</si>
  <si>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</si>
  <si>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</si>
  <si>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</si>
  <si>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</si>
  <si>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</si>
  <si>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</si>
  <si>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</si>
  <si>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</si>
  <si>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</si>
  <si>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</si>
  <si>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</si>
  <si>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</si>
  <si>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</si>
  <si>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</si>
  <si>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</si>
  <si>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</si>
  <si>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</si>
  <si>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</si>
  <si>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</si>
  <si>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</si>
  <si>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</si>
  <si>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</si>
  <si>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</si>
  <si>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</si>
  <si>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</si>
  <si>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</si>
  <si>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</si>
  <si>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</si>
  <si>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</si>
  <si>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</si>
  <si>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</si>
  <si>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</si>
  <si>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</si>
  <si>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</si>
  <si>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</si>
  <si>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</si>
  <si>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</si>
  <si>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</si>
  <si>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</si>
  <si>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</si>
  <si>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</si>
  <si>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</si>
  <si>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</si>
  <si>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</si>
  <si>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</si>
  <si>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</si>
  <si>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</si>
  <si>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</si>
  <si>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</si>
  <si>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</si>
  <si>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</si>
  <si>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</si>
  <si>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</si>
  <si>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</si>
  <si>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</si>
  <si>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</si>
  <si>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</si>
  <si>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</si>
  <si>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</si>
  <si>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</si>
  <si>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</si>
  <si>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</si>
  <si>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</si>
  <si>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</si>
  <si>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</si>
  <si>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</si>
  <si>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</si>
  <si>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</si>
  <si>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</si>
  <si>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</si>
  <si>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</si>
  <si>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</si>
  <si>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</si>
  <si>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</si>
  <si>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</si>
  <si>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</si>
  <si>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</si>
  <si>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</si>
  <si>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</si>
  <si>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</si>
  <si>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</si>
  <si>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</si>
  <si>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</si>
  <si>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</si>
  <si>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</si>
  <si>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</si>
  <si>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</si>
  <si>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</si>
  <si>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</si>
  <si>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</si>
  <si>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</si>
  <si>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</si>
  <si>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</si>
  <si>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</si>
  <si>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</si>
  <si>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</si>
  <si>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</si>
  <si>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</si>
  <si>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</si>
  <si>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</si>
  <si>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</si>
  <si>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</si>
  <si>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</si>
  <si>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</si>
  <si>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</si>
  <si>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</si>
  <si>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</si>
  <si>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</si>
  <si>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</si>
  <si>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</si>
  <si>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</si>
  <si>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</si>
  <si>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</si>
  <si>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</si>
  <si>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</si>
  <si>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</si>
  <si>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</si>
  <si>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</si>
  <si>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</si>
  <si>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</si>
  <si>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</si>
  <si>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</si>
  <si>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</si>
  <si>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</si>
  <si>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</si>
  <si>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</si>
  <si>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</si>
  <si>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</si>
  <si>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</si>
  <si>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</si>
  <si>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</si>
  <si>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</si>
  <si>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</si>
  <si>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</si>
  <si>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</si>
  <si>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</si>
  <si>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</si>
  <si>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</si>
  <si>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</si>
  <si>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</si>
  <si>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</si>
  <si>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</si>
  <si>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</si>
  <si>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</si>
  <si>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</si>
  <si>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</si>
  <si>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</si>
  <si>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</si>
  <si>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</si>
  <si>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</si>
  <si>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</si>
  <si>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</si>
  <si>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</si>
  <si>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</si>
  <si>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</si>
  <si>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</si>
  <si>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</si>
  <si>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</si>
  <si>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</si>
  <si>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</si>
  <si>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</si>
  <si>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</si>
  <si>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</si>
  <si>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</si>
  <si>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</si>
  <si>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</si>
  <si>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</si>
  <si>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</si>
  <si>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</si>
  <si>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</si>
  <si>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</si>
  <si>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</si>
  <si>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</si>
  <si>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</si>
  <si>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</si>
  <si>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</si>
  <si>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</si>
  <si>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</si>
  <si>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</si>
  <si>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</si>
  <si>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</si>
  <si>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</si>
  <si>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</si>
  <si>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</si>
  <si>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</si>
  <si>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</si>
  <si>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</si>
  <si>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</si>
  <si>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</si>
  <si>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</si>
  <si>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</si>
  <si>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</si>
  <si>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</si>
  <si>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</si>
  <si>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</si>
  <si>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</si>
  <si>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</si>
  <si>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</si>
  <si>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</si>
  <si>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</si>
  <si>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</si>
  <si>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</si>
  <si>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</si>
  <si>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</si>
  <si>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</si>
  <si>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</si>
  <si>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</si>
  <si>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</si>
  <si>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</si>
  <si>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</si>
  <si>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</si>
  <si>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</si>
  <si>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</si>
  <si>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</si>
  <si>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</si>
  <si>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</si>
  <si>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</si>
  <si>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</si>
  <si>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</si>
  <si>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</si>
  <si>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</si>
  <si>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</si>
  <si>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</si>
  <si>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</si>
  <si>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</si>
  <si>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</si>
  <si>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</si>
  <si>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</si>
  <si>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</si>
  <si>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</si>
  <si>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</si>
  <si>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</si>
  <si>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</si>
  <si>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</si>
  <si>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</si>
  <si>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</si>
  <si>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</si>
  <si>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</si>
  <si>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</si>
  <si>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</si>
  <si>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</si>
  <si>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</si>
  <si>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</si>
  <si>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</si>
  <si>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</si>
  <si>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</si>
  <si>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</si>
  <si>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</si>
  <si>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</si>
  <si>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</si>
  <si>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</si>
  <si>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</si>
  <si>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</si>
  <si>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</si>
  <si>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</si>
  <si>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</si>
  <si>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</si>
  <si>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</si>
  <si>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</si>
  <si>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</si>
  <si>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</si>
  <si>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</si>
  <si>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</si>
  <si>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</si>
  <si>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</si>
  <si>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</si>
  <si>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</si>
  <si>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</si>
  <si>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</si>
  <si>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</si>
  <si>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</si>
  <si>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</si>
  <si>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</si>
  <si>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</si>
  <si>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</si>
  <si>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</si>
  <si>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</si>
  <si>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</si>
  <si>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</si>
  <si>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</si>
  <si>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</si>
  <si>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</si>
  <si>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</si>
  <si>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</si>
  <si>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</si>
  <si>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</si>
  <si>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</si>
  <si>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</si>
  <si>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</si>
  <si>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</si>
  <si>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</si>
  <si>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</si>
  <si>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</si>
  <si>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</si>
  <si>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</si>
  <si>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</si>
  <si>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</si>
  <si>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</si>
  <si>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</si>
  <si>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</si>
  <si>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</si>
  <si>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</si>
  <si>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</si>
  <si>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</si>
  <si>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</si>
  <si>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</si>
  <si>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</si>
  <si>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</si>
  <si>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</si>
  <si>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</si>
  <si>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</si>
  <si>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</si>
  <si>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</si>
  <si>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</si>
  <si>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</si>
  <si>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</si>
  <si>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</si>
  <si>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</si>
  <si>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</si>
  <si>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</si>
  <si>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</si>
  <si>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</si>
  <si>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</si>
  <si>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</si>
  <si>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</si>
  <si>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</si>
  <si>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</si>
  <si>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</si>
  <si>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</si>
  <si>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</si>
  <si>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</si>
  <si>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</si>
  <si>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</si>
  <si>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</si>
  <si>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</si>
  <si>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</si>
  <si>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</si>
  <si>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</si>
  <si>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</si>
  <si>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</si>
  <si>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</si>
  <si>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</si>
  <si>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</si>
  <si>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</si>
  <si>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</si>
  <si>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</si>
  <si>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</si>
  <si>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</si>
  <si>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</si>
  <si>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</si>
  <si>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</si>
  <si>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</si>
  <si>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</si>
  <si>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</si>
  <si>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</si>
  <si>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</si>
  <si>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</si>
  <si>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</si>
  <si>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</si>
  <si>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</si>
  <si>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</si>
  <si>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</si>
  <si>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</si>
  <si>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</si>
  <si>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</si>
  <si>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</si>
  <si>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</si>
  <si>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</si>
  <si>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</si>
  <si>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</si>
  <si>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</si>
  <si>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</si>
  <si>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</si>
  <si>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</si>
  <si>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</si>
  <si>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</si>
  <si>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</si>
  <si>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</si>
  <si>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</si>
  <si>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</si>
  <si>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</si>
  <si>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</si>
  <si>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</si>
  <si>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</si>
  <si>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</si>
  <si>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</si>
  <si>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</si>
  <si>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</si>
  <si>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</si>
  <si>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</si>
  <si>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</si>
  <si>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</si>
  <si>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</si>
  <si>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</si>
  <si>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</si>
  <si>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</si>
  <si>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</si>
  <si>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</si>
  <si>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</si>
  <si>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</si>
  <si>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</si>
  <si>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</si>
  <si>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</si>
  <si>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</si>
  <si>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</si>
  <si>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</si>
  <si>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</si>
  <si>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</si>
  <si>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</si>
  <si>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</si>
  <si>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</si>
  <si>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</si>
  <si>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</si>
  <si>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</si>
  <si>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</si>
  <si>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</si>
  <si>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</si>
  <si>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</si>
  <si>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</si>
  <si>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</si>
  <si>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</si>
  <si>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</si>
  <si>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</si>
  <si>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</si>
  <si>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</si>
  <si>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</si>
  <si>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</si>
  <si>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</si>
  <si>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</si>
  <si>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</si>
  <si>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</si>
  <si>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</si>
  <si>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</si>
  <si>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</si>
  <si>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</si>
  <si>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</si>
  <si>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</si>
  <si>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</si>
  <si>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</si>
  <si>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</si>
  <si>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</si>
  <si>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</si>
  <si>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</si>
  <si>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</si>
  <si>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</si>
  <si>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</si>
  <si>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</si>
  <si>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</si>
  <si>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</si>
  <si>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</si>
  <si>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</si>
  <si>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</si>
  <si>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</si>
  <si>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</si>
  <si>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</si>
  <si>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</si>
  <si>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</si>
  <si>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</si>
  <si>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</si>
  <si>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</si>
  <si>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</si>
  <si>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</si>
  <si>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</si>
  <si>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</si>
  <si>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</si>
  <si>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</si>
  <si>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</si>
  <si>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</si>
  <si>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</si>
  <si>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</si>
  <si>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</si>
  <si>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</si>
  <si>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</si>
  <si>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</si>
  <si>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</si>
  <si>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</si>
  <si>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</si>
  <si>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</si>
  <si>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</si>
  <si>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</si>
  <si>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</si>
  <si>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</si>
  <si>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</si>
  <si>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</si>
  <si>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</si>
  <si>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</si>
  <si>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</si>
  <si>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</si>
  <si>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</si>
  <si>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</si>
  <si>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</si>
  <si>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</si>
  <si>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</si>
  <si>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</si>
  <si>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</si>
  <si>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</si>
  <si>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</si>
  <si>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</si>
  <si>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</si>
  <si>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</si>
  <si>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</si>
  <si>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</si>
  <si>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</si>
  <si>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</si>
  <si>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</si>
  <si>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</si>
  <si>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</si>
  <si>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</si>
  <si>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</si>
  <si>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</si>
  <si>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</si>
  <si>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</si>
  <si>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</si>
  <si>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</si>
  <si>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</si>
  <si>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</si>
  <si>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</si>
  <si>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</si>
  <si>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</si>
  <si>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</si>
  <si>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</si>
  <si>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</si>
  <si>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</si>
  <si>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</si>
  <si>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</si>
  <si>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</si>
  <si>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</si>
  <si>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</si>
  <si>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</si>
  <si>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</si>
  <si>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</si>
  <si>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</si>
  <si>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</si>
  <si>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</si>
  <si>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</si>
  <si>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</si>
  <si>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</si>
  <si>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</si>
  <si>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</si>
  <si>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</si>
  <si>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</si>
  <si>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</si>
  <si>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</si>
  <si>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</si>
  <si>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</si>
  <si>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</si>
  <si>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</si>
  <si>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</si>
  <si>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</si>
  <si>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</si>
  <si>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</si>
  <si>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</si>
  <si>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</si>
  <si>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</si>
  <si>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</si>
  <si>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</si>
  <si>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</si>
  <si>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</si>
  <si>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</si>
  <si>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</si>
  <si>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</si>
  <si>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</si>
  <si>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</si>
  <si>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</si>
  <si>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</si>
  <si>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</si>
  <si>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</si>
  <si>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</si>
  <si>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</si>
  <si>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</si>
  <si>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</si>
  <si>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</si>
  <si>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</si>
  <si>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</si>
  <si>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</si>
  <si>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</si>
  <si>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</si>
  <si>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</si>
  <si>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</si>
  <si>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</si>
  <si>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</si>
  <si>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</si>
  <si>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</si>
  <si>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</si>
  <si>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</si>
  <si>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</si>
  <si>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</si>
  <si>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</si>
  <si>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</si>
  <si>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</si>
  <si>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</si>
  <si>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</si>
  <si>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</si>
  <si>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</si>
  <si>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</si>
  <si>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</si>
  <si>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</si>
  <si>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</si>
  <si>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</si>
  <si>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</si>
  <si>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</si>
  <si>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</si>
  <si>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</si>
  <si>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</si>
  <si>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</si>
  <si>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</si>
  <si>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</si>
  <si>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</si>
  <si>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</si>
  <si>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</si>
  <si>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</si>
  <si>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</si>
  <si>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</si>
  <si>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</si>
  <si>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</si>
  <si>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</si>
  <si>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</si>
  <si>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</si>
  <si>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</si>
  <si>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</si>
  <si>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</si>
  <si>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</si>
  <si>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</si>
  <si>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</si>
  <si>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</si>
  <si>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</si>
  <si>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</si>
  <si>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</si>
  <si>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</si>
  <si>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</si>
  <si>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</si>
  <si>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</si>
  <si>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</si>
  <si>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</si>
  <si>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</si>
  <si>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</si>
  <si>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</si>
  <si>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</si>
  <si>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</si>
  <si>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</si>
  <si>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</si>
  <si>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</si>
  <si>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</si>
  <si>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</si>
  <si>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</si>
  <si>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</si>
  <si>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</si>
  <si>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</si>
  <si>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</si>
  <si>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</si>
  <si>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</si>
  <si>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</si>
  <si>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</si>
  <si>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</si>
  <si>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</si>
  <si>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</si>
  <si>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</si>
  <si>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</si>
  <si>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</si>
  <si>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</si>
  <si>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</si>
  <si>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</si>
  <si>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</si>
  <si>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</si>
  <si>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</si>
  <si>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</si>
  <si>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</si>
  <si>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</si>
  <si>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</si>
  <si>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</si>
  <si>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</si>
  <si>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</si>
  <si>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</si>
  <si>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</si>
  <si>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</si>
  <si>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</si>
  <si>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</si>
  <si>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</si>
  <si>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</si>
  <si>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</si>
  <si>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</si>
  <si>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</si>
  <si>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</si>
  <si>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</si>
  <si>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</si>
  <si>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</si>
  <si>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</si>
  <si>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</si>
  <si>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</si>
  <si>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</si>
  <si>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</si>
  <si>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</si>
  <si>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</si>
  <si>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</si>
  <si>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</si>
  <si>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</si>
  <si>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</si>
  <si>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</si>
  <si>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</si>
  <si>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</si>
  <si>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</si>
  <si>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</si>
  <si>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</si>
  <si>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</si>
  <si>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</si>
  <si>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</si>
  <si>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</si>
  <si>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</si>
  <si>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</si>
  <si>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</si>
  <si>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</si>
  <si>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</si>
  <si>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</si>
  <si>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</si>
  <si>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</si>
  <si>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</si>
  <si>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</si>
  <si>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</si>
  <si>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</si>
  <si>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</si>
  <si>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</si>
  <si>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</si>
  <si>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</si>
  <si>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</si>
  <si>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</si>
  <si>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</si>
  <si>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</si>
  <si>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</si>
  <si>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</si>
  <si>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</si>
  <si>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</si>
  <si>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</si>
  <si>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</si>
  <si>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</si>
  <si>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</si>
  <si>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</si>
  <si>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</si>
  <si>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</si>
  <si>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</si>
  <si>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</si>
  <si>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</si>
  <si>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</si>
  <si>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</si>
  <si>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</si>
  <si>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</si>
  <si>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</si>
  <si>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</si>
  <si>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</si>
  <si>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</si>
  <si>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</si>
  <si>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</si>
  <si>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</si>
  <si>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</si>
  <si>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</si>
  <si>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</si>
  <si>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</si>
  <si>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</si>
  <si>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</si>
  <si>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</si>
  <si>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</si>
  <si>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</si>
  <si>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</si>
  <si>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</si>
  <si>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</si>
  <si>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</si>
  <si>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</si>
  <si>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</si>
  <si>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</si>
  <si>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</si>
  <si>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</si>
  <si>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</si>
  <si>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</si>
  <si>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</si>
  <si>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</si>
  <si>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</si>
  <si>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</si>
  <si>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</si>
  <si>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</si>
  <si>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</si>
  <si>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</si>
  <si>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</si>
  <si>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</si>
  <si>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</si>
  <si>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</si>
  <si>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</si>
  <si>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</si>
  <si>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</si>
  <si>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</si>
  <si>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</si>
  <si>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</si>
  <si>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</si>
  <si>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</si>
  <si>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</si>
  <si>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</si>
  <si>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</si>
  <si>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</si>
  <si>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</si>
  <si>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</si>
  <si>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</si>
  <si>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</si>
  <si>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</si>
  <si>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</si>
  <si>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</si>
  <si>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</si>
  <si>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</si>
  <si>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</si>
  <si>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</si>
  <si>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</si>
  <si>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</si>
  <si>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</si>
  <si>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</si>
  <si>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</si>
  <si>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</si>
  <si>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</si>
  <si>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</si>
  <si>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</si>
  <si>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</si>
  <si>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</si>
  <si>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</si>
  <si>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</si>
  <si>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</si>
  <si>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</si>
  <si>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</si>
  <si>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</si>
  <si>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</si>
  <si>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</si>
  <si>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</si>
  <si>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</si>
  <si>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</si>
  <si>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</si>
  <si>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</si>
  <si>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</si>
  <si>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</si>
  <si>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</si>
  <si>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</si>
  <si>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</si>
  <si>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</si>
  <si>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</si>
  <si>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</si>
  <si>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</si>
  <si>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</si>
  <si>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</si>
  <si>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</si>
  <si>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</si>
  <si>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</si>
  <si>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</si>
  <si>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</si>
  <si>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</si>
  <si>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</si>
  <si>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</si>
  <si>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</si>
  <si>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</si>
  <si>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</si>
  <si>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</si>
  <si>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</si>
  <si>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</si>
  <si>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</si>
  <si>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</si>
  <si>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</si>
  <si>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</si>
  <si>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</si>
  <si>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</si>
  <si>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</si>
  <si>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</si>
  <si>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</si>
  <si>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</si>
  <si>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</si>
  <si>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</si>
  <si>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</si>
  <si>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</si>
  <si>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</si>
  <si>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</si>
  <si>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</si>
  <si>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</si>
  <si>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</si>
  <si>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</si>
  <si>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</si>
  <si>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</si>
  <si>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</si>
  <si>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</si>
  <si>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</si>
  <si>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</si>
  <si>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</si>
  <si>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</si>
  <si>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</si>
  <si>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</si>
  <si>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</si>
  <si>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</si>
  <si>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</si>
  <si>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</si>
  <si>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</si>
  <si>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</si>
  <si>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</si>
  <si>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</si>
  <si>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</si>
  <si>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</si>
  <si>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</si>
  <si>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</si>
  <si>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</si>
  <si>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</si>
  <si>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</si>
  <si>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</si>
  <si>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</si>
  <si>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</si>
  <si>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</si>
  <si>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</si>
  <si>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</si>
  <si>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</si>
  <si>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</si>
  <si>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</si>
  <si>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</si>
  <si>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</si>
  <si>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</si>
  <si>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</si>
  <si>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</si>
  <si>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</si>
  <si>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</si>
  <si>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</si>
  <si>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</si>
  <si>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</si>
  <si>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</si>
  <si>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</si>
  <si>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</si>
  <si>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</si>
  <si>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</si>
  <si>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</si>
  <si>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</si>
  <si>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</si>
  <si>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</si>
  <si>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</si>
  <si>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</si>
  <si>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</si>
  <si>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</si>
  <si>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</si>
  <si>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</si>
  <si>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</si>
  <si>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</si>
  <si>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</si>
  <si>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</si>
  <si>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</si>
  <si>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</si>
  <si>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</si>
  <si>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</si>
  <si>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</si>
  <si>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</si>
  <si>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</si>
  <si>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</si>
  <si>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</si>
  <si>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</si>
  <si>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</si>
  <si>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</si>
  <si>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</si>
  <si>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</si>
  <si>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</si>
  <si>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</si>
  <si>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</si>
  <si>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</si>
  <si>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</si>
  <si>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</si>
  <si>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</si>
  <si>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</si>
  <si>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</si>
  <si>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</si>
  <si>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</si>
  <si>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</si>
  <si>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</si>
  <si>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</si>
  <si>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</si>
  <si>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</si>
  <si>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</si>
  <si>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</si>
  <si>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</si>
  <si>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</si>
  <si>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</si>
  <si>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</si>
  <si>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</si>
  <si>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</si>
  <si>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</si>
  <si>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</si>
  <si>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</si>
  <si>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</si>
  <si>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</si>
  <si>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</si>
  <si>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</si>
  <si>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</si>
  <si>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</si>
  <si>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</si>
  <si>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</si>
  <si>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</si>
  <si>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</si>
  <si>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</si>
  <si>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</si>
  <si>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</si>
  <si>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</si>
  <si>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</si>
  <si>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</si>
  <si>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</si>
  <si>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</si>
  <si>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</si>
  <si>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</si>
  <si>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</si>
  <si>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</si>
  <si>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</si>
  <si>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</si>
  <si>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</si>
  <si>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</si>
  <si>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</si>
  <si>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</si>
  <si>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</si>
  <si>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</si>
  <si>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</si>
  <si>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</si>
  <si>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</si>
  <si>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</si>
  <si>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</si>
  <si>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</si>
  <si>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</si>
  <si>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</si>
  <si>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</si>
  <si>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</si>
  <si>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</si>
  <si>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</si>
  <si>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</si>
  <si>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</si>
  <si>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</si>
  <si>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</si>
  <si>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</si>
  <si>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</si>
  <si>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</si>
  <si>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</si>
  <si>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</si>
  <si>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</si>
  <si>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</si>
  <si>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</si>
  <si>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</si>
  <si>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</si>
  <si>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</si>
  <si>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</si>
  <si>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</si>
  <si>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</si>
  <si>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</si>
  <si>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</si>
  <si>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</si>
  <si>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</si>
  <si>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</si>
  <si>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</si>
  <si>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</si>
  <si>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</si>
  <si>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</si>
  <si>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</si>
  <si>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</si>
  <si>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</si>
  <si>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</si>
  <si>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</si>
  <si>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</si>
  <si>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</si>
  <si>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</si>
  <si>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</si>
  <si>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</si>
  <si>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</si>
  <si>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</si>
  <si>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</si>
  <si>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</si>
  <si>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</si>
  <si>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</si>
  <si>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</si>
  <si>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</si>
  <si>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</si>
  <si>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</si>
  <si>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</si>
  <si>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</si>
  <si>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</si>
  <si>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</si>
  <si>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</si>
  <si>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</si>
  <si>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</si>
  <si>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</si>
  <si>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</si>
  <si>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</si>
  <si>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</si>
  <si>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</si>
  <si>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</si>
  <si>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</si>
  <si>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</si>
  <si>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</si>
  <si>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</si>
  <si>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</si>
  <si>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</si>
  <si>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</si>
  <si>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</si>
  <si>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</si>
  <si>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</si>
  <si>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</si>
  <si>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</si>
  <si>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</si>
  <si>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</si>
  <si>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</si>
  <si>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</si>
  <si>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</si>
  <si>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</si>
  <si>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</si>
  <si>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</si>
  <si>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</si>
  <si>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</si>
  <si>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</si>
  <si>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</si>
  <si>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</si>
  <si>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</si>
  <si>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</si>
  <si>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</si>
  <si>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</si>
  <si>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</si>
  <si>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</si>
  <si>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</si>
  <si>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</si>
  <si>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</si>
  <si>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</si>
  <si>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</si>
  <si>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</si>
  <si>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</si>
  <si>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</si>
  <si>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</si>
  <si>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</si>
  <si>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</si>
  <si>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</si>
  <si>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</si>
  <si>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</si>
  <si>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</si>
  <si>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</si>
  <si>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</si>
  <si>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</si>
  <si>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</si>
  <si>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</si>
  <si>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</si>
  <si>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</si>
  <si>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</si>
  <si>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</si>
  <si>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</si>
  <si>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</si>
  <si>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</si>
  <si>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</si>
  <si>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</si>
  <si>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</si>
  <si>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</si>
  <si>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</si>
  <si>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</si>
  <si>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</si>
  <si>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</si>
  <si>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</si>
  <si>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</si>
  <si>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</si>
  <si>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</si>
  <si>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</si>
  <si>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</si>
  <si>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</si>
  <si>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</si>
  <si>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</si>
  <si>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</si>
  <si>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</si>
  <si>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</si>
  <si>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</si>
  <si>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</si>
  <si>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</si>
  <si>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</si>
  <si>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</si>
  <si>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</si>
  <si>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</si>
  <si>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</si>
  <si>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</si>
  <si>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</si>
  <si>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</si>
  <si>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</si>
  <si>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</si>
  <si>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</si>
  <si>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</si>
  <si>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</si>
  <si>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</si>
  <si>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</si>
  <si>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</si>
  <si>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</si>
  <si>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</si>
  <si>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</si>
  <si>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</si>
  <si>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</si>
  <si>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</si>
  <si>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</si>
  <si>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</si>
  <si>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</si>
  <si>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</si>
  <si>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</si>
  <si>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</si>
  <si>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</si>
  <si>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</si>
  <si>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</si>
  <si>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</si>
  <si>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</si>
  <si>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</si>
  <si>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</si>
  <si>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</si>
  <si>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</si>
  <si>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</si>
  <si>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</si>
  <si>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</si>
  <si>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</si>
  <si>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</si>
  <si>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</si>
  <si>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</si>
  <si>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</si>
  <si>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</si>
  <si>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</si>
  <si>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</si>
  <si>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</si>
  <si>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</si>
  <si>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</si>
  <si>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</si>
  <si>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</si>
  <si>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</si>
  <si>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</si>
  <si>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</si>
  <si>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</si>
  <si>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</si>
  <si>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</si>
  <si>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</si>
  <si>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</si>
  <si>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</si>
  <si>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</si>
  <si>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</si>
  <si>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</si>
  <si>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</si>
  <si>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</si>
  <si>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</si>
  <si>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</si>
  <si>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</si>
  <si>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</si>
  <si>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</si>
  <si>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</si>
  <si>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</si>
  <si>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</si>
  <si>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</si>
  <si>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</si>
  <si>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</si>
  <si>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</si>
  <si>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</si>
  <si>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</si>
  <si>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</si>
  <si>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</si>
  <si>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</si>
  <si>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</si>
  <si>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</si>
  <si>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</si>
  <si>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</si>
  <si>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</si>
  <si>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</si>
  <si>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</si>
  <si>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</si>
  <si>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</si>
  <si>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</si>
  <si>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</si>
  <si>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</si>
  <si>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</si>
  <si>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</si>
  <si>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</si>
  <si>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</si>
  <si>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</si>
  <si>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</si>
  <si>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</si>
  <si>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</si>
  <si>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</si>
  <si>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</si>
  <si>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</si>
  <si>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</si>
  <si>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</si>
  <si>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</si>
  <si>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</si>
  <si>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</si>
  <si>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</si>
  <si>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</si>
  <si>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</si>
  <si>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</si>
  <si>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</si>
  <si>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</si>
  <si>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</si>
  <si>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</si>
  <si>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</si>
  <si>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</si>
  <si>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</si>
  <si>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</si>
  <si>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</si>
  <si>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</si>
  <si>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</si>
  <si>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</si>
  <si>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</si>
  <si>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</si>
  <si>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</si>
  <si>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</si>
  <si>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</si>
  <si>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</si>
  <si>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</si>
  <si>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</si>
  <si>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</si>
  <si>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</si>
  <si>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</si>
  <si>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</si>
  <si>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</si>
  <si>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</si>
  <si>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</si>
  <si>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</si>
  <si>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</si>
  <si>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</si>
  <si>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</si>
  <si>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</si>
  <si>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</si>
  <si>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</si>
  <si>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</si>
  <si>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</si>
  <si>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</si>
  <si>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</si>
  <si>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</si>
  <si>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</si>
  <si>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</si>
  <si>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</si>
  <si>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</si>
  <si>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</si>
  <si>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</si>
  <si>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</si>
  <si>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</si>
  <si>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</si>
  <si>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</si>
  <si>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</si>
  <si>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</si>
  <si>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</si>
  <si>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</si>
  <si>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</si>
  <si>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</si>
  <si>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</si>
  <si>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</si>
  <si>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</si>
  <si>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</si>
  <si>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</si>
  <si>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</si>
  <si>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</si>
  <si>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</si>
  <si>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</si>
  <si>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</si>
  <si>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</si>
  <si>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</si>
  <si>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</si>
  <si>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</si>
  <si>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</si>
  <si>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</si>
  <si>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</si>
  <si>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</si>
  <si>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</si>
  <si>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</si>
  <si>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</si>
  <si>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</si>
  <si>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</si>
  <si>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</si>
  <si>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</si>
  <si>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</si>
  <si>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</si>
  <si>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</si>
  <si>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</si>
  <si>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</si>
  <si>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</si>
  <si>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</si>
  <si>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</si>
  <si>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</si>
  <si>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</si>
  <si>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</si>
  <si>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</si>
  <si>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</si>
  <si>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</si>
  <si>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</si>
  <si>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</si>
  <si>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</si>
  <si>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</si>
  <si>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</si>
  <si>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</si>
  <si>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</si>
  <si>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</si>
  <si>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</si>
  <si>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</si>
  <si>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</si>
  <si>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</si>
  <si>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</si>
  <si>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</si>
  <si>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</si>
  <si>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</si>
  <si>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</si>
  <si>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</si>
  <si>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</si>
  <si>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</si>
  <si>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</si>
  <si>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</si>
  <si>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</si>
  <si>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</si>
  <si>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</si>
  <si>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</si>
  <si>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</si>
  <si>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</si>
  <si>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</si>
  <si>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</si>
  <si>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</si>
  <si>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</si>
  <si>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</si>
  <si>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</si>
  <si>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</si>
  <si>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</si>
  <si>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</si>
  <si>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</si>
  <si>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</si>
  <si>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</si>
  <si>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</si>
  <si>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</si>
  <si>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</si>
  <si>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</si>
  <si>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</si>
  <si>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</si>
  <si>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</si>
  <si>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</si>
  <si>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</si>
  <si>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</si>
  <si>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</si>
  <si>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</si>
  <si>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</si>
  <si>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</si>
  <si>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</si>
  <si>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</si>
  <si>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</si>
  <si>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</si>
  <si>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</si>
  <si>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</si>
  <si>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</si>
  <si>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</si>
  <si>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</si>
  <si>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</si>
  <si>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</si>
  <si>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</si>
  <si>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</si>
  <si>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</si>
  <si>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</si>
  <si>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</si>
  <si>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</si>
  <si>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</si>
  <si>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</si>
  <si>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</si>
  <si>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</si>
  <si>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</si>
  <si>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</si>
  <si>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</si>
  <si>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</si>
  <si>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</si>
  <si>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</si>
  <si>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</si>
  <si>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</si>
  <si>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</si>
  <si>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</si>
  <si>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</si>
  <si>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</si>
  <si>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</si>
  <si>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</si>
  <si>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</si>
  <si>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</si>
  <si>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</si>
  <si>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</si>
  <si>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</si>
  <si>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</si>
  <si>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</si>
  <si>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</si>
  <si>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</si>
  <si>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</si>
  <si>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</si>
  <si>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</si>
  <si>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</si>
  <si>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</si>
  <si>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</si>
  <si>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</si>
  <si>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</si>
  <si>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</si>
  <si>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</si>
  <si>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</si>
  <si>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</si>
  <si>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</si>
  <si>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</si>
  <si>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</si>
  <si>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</si>
  <si>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</si>
  <si>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</si>
  <si>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</si>
  <si>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</si>
  <si>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</si>
  <si>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</si>
  <si>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</si>
  <si>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</si>
  <si>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</si>
  <si>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</si>
  <si>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</si>
  <si>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</si>
  <si>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</si>
  <si>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</si>
  <si>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</si>
  <si>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</si>
  <si>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</si>
  <si>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</si>
  <si>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</si>
  <si>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</si>
  <si>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</si>
  <si>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</si>
  <si>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</si>
  <si>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</si>
  <si>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</si>
  <si>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</si>
  <si>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</si>
  <si>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</si>
  <si>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</si>
  <si>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</si>
  <si>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</si>
  <si>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</si>
  <si>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</si>
  <si>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</si>
  <si>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</si>
  <si>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</si>
  <si>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</si>
  <si>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</si>
  <si>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</si>
  <si>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</si>
  <si>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</si>
  <si>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</si>
  <si>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</si>
  <si>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</si>
  <si>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</si>
  <si>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</si>
  <si>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</si>
  <si>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</si>
  <si>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</si>
  <si>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</si>
  <si>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</si>
  <si>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</si>
  <si>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</si>
  <si>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</si>
  <si>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</si>
  <si>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</si>
  <si>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</si>
  <si>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</si>
  <si>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</si>
  <si>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</si>
  <si>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</si>
  <si>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</si>
  <si>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</si>
  <si>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</si>
  <si>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</si>
  <si>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</si>
  <si>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</si>
  <si>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</si>
  <si>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</si>
  <si>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</si>
  <si>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</si>
  <si>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</si>
  <si>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</si>
  <si>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</si>
  <si>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</si>
  <si>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</si>
  <si>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</si>
  <si>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</si>
  <si>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</si>
  <si>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</si>
  <si>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</si>
  <si>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</si>
  <si>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</si>
  <si>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</si>
  <si>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</si>
  <si>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</si>
  <si>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</si>
  <si>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</si>
  <si>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</si>
  <si>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</si>
  <si>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</si>
  <si>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</si>
  <si>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</si>
  <si>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</si>
  <si>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</si>
  <si>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</si>
  <si>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</si>
  <si>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</si>
  <si>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</si>
  <si>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</si>
  <si>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</si>
  <si>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</si>
  <si>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</si>
  <si>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</si>
  <si>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</si>
  <si>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</si>
  <si>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</si>
  <si>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</si>
  <si>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</si>
  <si>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</si>
  <si>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</si>
  <si>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</si>
  <si>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</si>
  <si>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</si>
  <si>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</si>
  <si>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</si>
  <si>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</si>
  <si>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</si>
  <si>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</si>
  <si>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</si>
  <si>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</si>
  <si>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</si>
  <si>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</si>
  <si>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</si>
  <si>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</si>
  <si>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</si>
  <si>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</si>
  <si>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</si>
  <si>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</si>
  <si>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</si>
  <si>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</si>
  <si>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</si>
  <si>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</si>
  <si>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</si>
  <si>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</si>
  <si>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</si>
  <si>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</si>
  <si>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</si>
  <si>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</si>
  <si>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</si>
  <si>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</si>
  <si>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</si>
  <si>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</si>
  <si>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</si>
  <si>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</si>
  <si>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</si>
  <si>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</si>
  <si>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</si>
  <si>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</si>
  <si>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</si>
  <si>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</si>
  <si>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</si>
  <si>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</si>
  <si>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</si>
  <si>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</si>
  <si>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</si>
  <si>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</si>
  <si>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</si>
  <si>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</si>
  <si>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</si>
  <si>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</si>
  <si>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</si>
  <si>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</si>
  <si>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</si>
  <si>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</si>
  <si>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</si>
  <si>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</si>
  <si>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</si>
  <si>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</si>
  <si>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</si>
  <si>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</si>
  <si>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</si>
  <si>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</si>
  <si>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</si>
  <si>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</si>
  <si>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</si>
  <si>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</si>
  <si>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</si>
  <si>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</si>
  <si>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</si>
  <si>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</si>
  <si>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</si>
  <si>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</si>
  <si>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</si>
  <si>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</si>
  <si>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</si>
  <si>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</si>
  <si>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</si>
  <si>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</si>
  <si>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</si>
  <si>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</si>
  <si>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</si>
  <si>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</si>
  <si>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</si>
  <si>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</si>
  <si>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</si>
  <si>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</si>
  <si>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</si>
  <si>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</si>
  <si>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</si>
  <si>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</si>
  <si>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</si>
  <si>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</si>
  <si>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</si>
  <si>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</si>
  <si>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</si>
  <si>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</si>
  <si>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</si>
  <si>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</si>
  <si>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</si>
  <si>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</si>
  <si>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</si>
  <si>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</si>
  <si>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</si>
  <si>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</si>
  <si>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</si>
  <si>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</si>
  <si>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</si>
  <si>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</si>
  <si>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</si>
  <si>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</si>
  <si>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</si>
  <si>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</si>
  <si>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</si>
  <si>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</si>
  <si>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</si>
  <si>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</si>
  <si>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</si>
  <si>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</si>
  <si>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</si>
  <si>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</si>
  <si>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</si>
  <si>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</si>
  <si>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</si>
  <si>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</si>
  <si>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</si>
  <si>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</si>
  <si>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</si>
  <si>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</si>
  <si>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</si>
  <si>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</si>
  <si>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</si>
  <si>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</si>
  <si>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</si>
  <si>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</si>
  <si>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</si>
  <si>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</si>
  <si>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</si>
  <si>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</si>
  <si>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</si>
  <si>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</si>
  <si>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</si>
  <si>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</si>
  <si>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</si>
  <si>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</si>
  <si>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</si>
  <si>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</si>
  <si>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</si>
  <si>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</si>
  <si>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</si>
  <si>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</si>
  <si>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</si>
  <si>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</si>
  <si>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</si>
  <si>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</si>
  <si>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</si>
  <si>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</si>
  <si>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</si>
  <si>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</si>
  <si>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</si>
  <si>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</si>
  <si>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</si>
  <si>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</si>
  <si>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</si>
  <si>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</si>
  <si>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</si>
  <si>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</si>
  <si>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</si>
  <si>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</si>
  <si>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</si>
  <si>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</si>
  <si>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</si>
  <si>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</si>
  <si>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</si>
  <si>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</si>
  <si>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</si>
  <si>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</si>
  <si>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</si>
  <si>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</si>
  <si>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</si>
  <si>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</si>
  <si>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</si>
  <si>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</si>
  <si>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</si>
  <si>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</si>
  <si>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</si>
  <si>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</si>
  <si>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</si>
  <si>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</si>
  <si>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</si>
  <si>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</si>
  <si>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</si>
  <si>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</si>
  <si>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</si>
  <si>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</si>
  <si>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</si>
  <si>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</si>
  <si>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</si>
  <si>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</si>
  <si>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</si>
  <si>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</si>
  <si>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</si>
  <si>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</si>
  <si>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</si>
  <si>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</si>
  <si>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</si>
  <si>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</si>
  <si>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</si>
  <si>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</si>
  <si>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</si>
  <si>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</si>
  <si>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</si>
  <si>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</si>
  <si>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</si>
  <si>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</si>
  <si>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</si>
  <si>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</si>
  <si>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</si>
  <si>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</si>
  <si>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</si>
  <si>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</si>
  <si>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</si>
  <si>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</si>
  <si>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</si>
  <si>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</si>
  <si>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</si>
  <si>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</si>
  <si>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</si>
  <si>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</si>
  <si>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</si>
  <si>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</si>
  <si>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</si>
  <si>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</si>
  <si>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</si>
  <si>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</si>
  <si>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</si>
  <si>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</si>
  <si>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</si>
  <si>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</si>
  <si>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</si>
  <si>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</si>
  <si>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</si>
  <si>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</si>
  <si>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</si>
  <si>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</si>
  <si>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</si>
  <si>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</si>
  <si>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</si>
  <si>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</si>
  <si>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</si>
  <si>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</si>
  <si>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</si>
  <si>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</si>
  <si>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</si>
  <si>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</si>
  <si>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</si>
  <si>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</si>
  <si>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</si>
  <si>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</si>
  <si>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</si>
  <si>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</si>
  <si>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</si>
  <si>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</si>
  <si>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</si>
  <si>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</si>
  <si>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</si>
  <si>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</si>
  <si>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</si>
  <si>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</si>
  <si>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</si>
  <si>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</si>
  <si>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</si>
  <si>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</si>
  <si>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</si>
  <si>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</si>
  <si>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</si>
  <si>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</si>
  <si>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</si>
  <si>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</si>
  <si>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</si>
  <si>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</si>
  <si>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</si>
  <si>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</si>
  <si>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</si>
  <si>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</si>
  <si>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</si>
  <si>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</si>
  <si>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</si>
  <si>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</si>
  <si>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</si>
  <si>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</si>
  <si>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</si>
  <si>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</si>
  <si>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</si>
  <si>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</si>
  <si>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</si>
  <si>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</si>
  <si>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</si>
  <si>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</si>
  <si>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</si>
  <si>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</si>
  <si>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</si>
  <si>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</si>
  <si>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</si>
  <si>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</si>
  <si>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</si>
  <si>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</si>
  <si>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</si>
  <si>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</si>
  <si>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</si>
  <si>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</si>
  <si>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</si>
  <si>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</si>
  <si>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</si>
  <si>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</si>
  <si>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</si>
  <si>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</si>
  <si>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</si>
  <si>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</si>
  <si>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</si>
  <si>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</si>
  <si>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</si>
  <si>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</si>
  <si>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</si>
  <si>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</si>
  <si>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</si>
  <si>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</si>
  <si>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</si>
  <si>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</si>
  <si>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</si>
  <si>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</si>
  <si>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</si>
  <si>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</si>
  <si>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</si>
  <si>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</si>
  <si>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</si>
  <si>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</si>
  <si>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</si>
  <si>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</si>
  <si>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</si>
  <si>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</si>
  <si>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</si>
  <si>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</si>
  <si>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</si>
  <si>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</si>
  <si>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</si>
  <si>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</si>
  <si>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</si>
  <si>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</si>
  <si>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</si>
  <si>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</si>
  <si>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</si>
  <si>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</si>
  <si>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</si>
  <si>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</si>
  <si>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</si>
  <si>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</si>
  <si>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</si>
  <si>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</si>
  <si>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</si>
  <si>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</si>
  <si>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</si>
  <si>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</si>
  <si>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</si>
  <si>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</si>
  <si>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</si>
  <si>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</si>
  <si>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</si>
  <si>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</si>
  <si>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</si>
  <si>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</si>
  <si>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</si>
  <si>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</si>
  <si>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</si>
  <si>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</si>
  <si>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</si>
  <si>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</si>
  <si>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</si>
  <si>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</si>
  <si>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</si>
  <si>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</si>
  <si>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</si>
  <si>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</si>
  <si>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</si>
  <si>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</si>
  <si>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</si>
  <si>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</si>
  <si>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</si>
  <si>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</si>
  <si>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</si>
  <si>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</si>
  <si>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</si>
  <si>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</si>
  <si>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</si>
  <si>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</si>
  <si>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</si>
  <si>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</si>
  <si>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</si>
  <si>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</si>
  <si>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</si>
  <si>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</si>
  <si>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</si>
  <si>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</si>
  <si>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</si>
  <si>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</si>
  <si>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</si>
  <si>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</si>
  <si>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</si>
  <si>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</si>
  <si>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</si>
  <si>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</si>
  <si>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</si>
  <si>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</si>
  <si>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</si>
  <si>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</si>
  <si>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</si>
  <si>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</si>
  <si>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</si>
  <si>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</si>
  <si>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</si>
  <si>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</si>
  <si>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</si>
  <si>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</si>
  <si>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</si>
  <si>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</si>
  <si>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</si>
  <si>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</si>
  <si>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</si>
  <si>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</si>
  <si>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</si>
  <si>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</si>
  <si>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</si>
  <si>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</si>
  <si>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</si>
  <si>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</si>
  <si>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</si>
  <si>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</si>
  <si>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</si>
  <si>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</si>
  <si>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</si>
  <si>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</si>
  <si>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</si>
  <si>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</si>
  <si>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</si>
  <si>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</si>
  <si>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</si>
  <si>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</si>
  <si>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</si>
  <si>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</si>
  <si>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</si>
  <si>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</si>
  <si>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</si>
  <si>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</si>
  <si>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</si>
  <si>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</si>
  <si>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</si>
  <si>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</si>
  <si>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</si>
  <si>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</si>
  <si>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</si>
  <si>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</si>
  <si>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</si>
  <si>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</si>
  <si>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</si>
  <si>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</si>
  <si>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</si>
  <si>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</si>
  <si>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</si>
  <si>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</si>
  <si>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</si>
  <si>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</si>
  <si>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</si>
  <si>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</si>
  <si>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</si>
  <si>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</si>
  <si>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</si>
  <si>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</si>
  <si>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</si>
  <si>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</si>
  <si>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</si>
  <si>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</si>
  <si>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</si>
  <si>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</si>
  <si>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</si>
  <si>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</si>
  <si>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</si>
  <si>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</si>
  <si>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</si>
  <si>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</si>
  <si>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</si>
  <si>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</si>
  <si>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</si>
  <si>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</si>
  <si>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</si>
  <si>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</si>
  <si>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</si>
  <si>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</si>
  <si>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</si>
  <si>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</si>
  <si>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</si>
  <si>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</si>
  <si>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</si>
  <si>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</si>
  <si>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</si>
  <si>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</si>
  <si>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</si>
  <si>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</si>
  <si>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</si>
  <si>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</si>
  <si>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</si>
  <si>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</si>
  <si>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</si>
  <si>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</si>
  <si>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</si>
  <si>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</si>
  <si>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</si>
  <si>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</si>
  <si>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</si>
  <si>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</si>
  <si>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</si>
  <si>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</si>
  <si>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</si>
  <si>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</si>
  <si>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</si>
  <si>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</si>
  <si>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</si>
  <si>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</si>
  <si>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</si>
  <si>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</si>
  <si>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</si>
  <si>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</si>
  <si>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</si>
  <si>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</si>
  <si>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</si>
  <si>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</si>
  <si>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</si>
  <si>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</si>
  <si>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</si>
  <si>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</si>
  <si>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</si>
  <si>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</si>
  <si>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</si>
  <si>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</si>
  <si>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</si>
  <si>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</si>
  <si>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</si>
  <si>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</si>
  <si>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</si>
  <si>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</si>
  <si>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</si>
  <si>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</si>
  <si>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</si>
  <si>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</si>
  <si>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</si>
  <si>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</si>
  <si>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</si>
  <si>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</si>
  <si>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</si>
  <si>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</si>
  <si>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</si>
  <si>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</si>
  <si>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</si>
  <si>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</si>
  <si>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</si>
  <si>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</si>
  <si>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</si>
  <si>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</si>
  <si>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</si>
  <si>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</si>
  <si>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</si>
  <si>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</si>
  <si>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</si>
  <si>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</si>
  <si>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</si>
  <si>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</si>
  <si>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</si>
  <si>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</si>
  <si>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</si>
  <si>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</si>
  <si>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</si>
  <si>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</si>
  <si>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</si>
  <si>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</si>
  <si>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</si>
  <si>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</si>
  <si>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</si>
  <si>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</si>
  <si>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</si>
  <si>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</si>
  <si>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</si>
  <si>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</si>
  <si>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</si>
  <si>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</si>
  <si>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</si>
  <si>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</si>
  <si>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</si>
  <si>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</si>
  <si>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</si>
  <si>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</si>
  <si>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</si>
  <si>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</si>
  <si>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</si>
  <si>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</si>
  <si>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</si>
  <si>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</si>
  <si>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</si>
  <si>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</si>
  <si>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</si>
  <si>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</si>
  <si>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</si>
  <si>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</si>
  <si>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</si>
  <si>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</si>
  <si>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</si>
  <si>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</si>
  <si>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</si>
  <si>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</si>
  <si>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</si>
  <si>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</si>
  <si>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</si>
  <si>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</si>
  <si>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</si>
  <si>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</si>
  <si>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</si>
  <si>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</si>
  <si>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</si>
  <si>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</si>
  <si>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</si>
  <si>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</si>
  <si>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</si>
  <si>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</si>
  <si>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</si>
  <si>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</si>
  <si>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</si>
  <si>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</si>
  <si>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</si>
  <si>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</si>
  <si>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</si>
  <si>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</si>
  <si>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</si>
  <si>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</si>
  <si>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</si>
  <si>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</si>
  <si>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</si>
  <si>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</si>
  <si>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</si>
  <si>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</si>
  <si>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</si>
  <si>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</si>
  <si>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</si>
  <si>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</si>
  <si>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</si>
  <si>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</si>
  <si>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</si>
  <si>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</si>
  <si>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</si>
  <si>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</si>
  <si>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</si>
  <si>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</si>
  <si>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</si>
  <si>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</si>
  <si>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</si>
  <si>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</si>
  <si>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</si>
  <si>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</si>
  <si>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</si>
  <si>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</si>
  <si>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</si>
  <si>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</si>
  <si>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</si>
  <si>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</si>
  <si>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</si>
  <si>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</si>
  <si>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</si>
  <si>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</si>
  <si>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</si>
  <si>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</si>
  <si>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</si>
  <si>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</si>
  <si>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</si>
  <si>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</si>
  <si>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</si>
  <si>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</si>
  <si>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</si>
  <si>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</si>
  <si>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</si>
  <si>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</si>
  <si>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</si>
  <si>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</si>
  <si>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</si>
  <si>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</si>
  <si>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</si>
  <si>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</si>
  <si>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</si>
  <si>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</si>
  <si>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</si>
  <si>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</si>
  <si>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</si>
  <si>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</si>
  <si>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</si>
  <si>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</si>
  <si>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</si>
  <si>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</si>
  <si>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</si>
  <si>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</si>
  <si>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</si>
  <si>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</si>
  <si>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</si>
  <si>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</si>
  <si>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</si>
  <si>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</si>
  <si>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</si>
  <si>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</si>
  <si>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</si>
  <si>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</si>
  <si>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</si>
  <si>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</si>
  <si>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</si>
  <si>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</si>
  <si>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</si>
  <si>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</si>
  <si>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</si>
  <si>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</si>
  <si>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</si>
  <si>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</si>
  <si>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</si>
  <si>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</si>
  <si>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</si>
  <si>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</si>
  <si>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</si>
  <si>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</si>
  <si>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</si>
  <si>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</si>
  <si>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</si>
  <si>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</si>
  <si>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</si>
  <si>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</si>
  <si>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</si>
  <si>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</si>
  <si>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</si>
  <si>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</si>
  <si>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</si>
  <si>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</si>
  <si>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</si>
  <si>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</si>
  <si>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</si>
  <si>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</si>
  <si>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</si>
  <si>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</si>
  <si>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</si>
  <si>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</si>
  <si>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</si>
  <si>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</si>
  <si>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</si>
  <si>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</si>
  <si>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</si>
  <si>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</si>
  <si>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</si>
  <si>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</si>
  <si>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</si>
  <si>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</si>
  <si>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</si>
  <si>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</si>
  <si>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</si>
  <si>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</si>
  <si>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</si>
  <si>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</si>
  <si>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</si>
  <si>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</si>
  <si>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</si>
  <si>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</si>
  <si>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</si>
  <si>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</si>
  <si>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</si>
  <si>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</si>
  <si>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</si>
  <si>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</si>
  <si>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</si>
  <si>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</si>
  <si>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</si>
  <si>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</si>
  <si>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</si>
  <si>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</si>
  <si>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</si>
  <si>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</si>
  <si>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</si>
  <si>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</si>
  <si>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</si>
  <si>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</si>
  <si>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</si>
  <si>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</si>
  <si>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</si>
  <si>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</si>
  <si>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</si>
  <si>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</si>
  <si>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</si>
  <si>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</si>
  <si>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</si>
  <si>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</si>
  <si>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</si>
  <si>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</si>
  <si>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</si>
  <si>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</si>
  <si>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</si>
  <si>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</si>
  <si>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</si>
  <si>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</si>
  <si>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</si>
  <si>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</si>
  <si>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</si>
  <si>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</si>
  <si>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</si>
  <si>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</si>
  <si>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</si>
  <si>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</si>
  <si>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</si>
  <si>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</si>
  <si>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</si>
  <si>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</si>
  <si>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</si>
  <si>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</si>
  <si>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</si>
  <si>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</si>
  <si>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</si>
  <si>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</si>
  <si>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</si>
  <si>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</si>
  <si>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</si>
  <si>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</si>
  <si>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</si>
  <si>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</si>
  <si>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</si>
  <si>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</si>
  <si>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</si>
  <si>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</si>
  <si>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</si>
  <si>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</si>
  <si>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</si>
  <si>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</si>
  <si>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</si>
  <si>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</si>
  <si>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</si>
  <si>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</si>
  <si>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</si>
  <si>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</si>
  <si>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</si>
  <si>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</si>
  <si>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</si>
  <si>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</si>
  <si>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</si>
  <si>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</si>
  <si>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</si>
  <si>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</si>
  <si>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</si>
  <si>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</si>
  <si>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</si>
  <si>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</si>
  <si>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</si>
  <si>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</si>
  <si>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</si>
  <si>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</si>
  <si>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</si>
  <si>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</si>
  <si>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</si>
  <si>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</si>
  <si>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</si>
  <si>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</si>
  <si>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</si>
  <si>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</si>
  <si>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</si>
  <si>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</si>
  <si>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</si>
  <si>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</si>
  <si>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</si>
  <si>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</si>
  <si>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</si>
  <si>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</si>
  <si>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</si>
  <si>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</si>
  <si>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</si>
  <si>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</si>
  <si>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</si>
  <si>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</si>
  <si>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</si>
  <si>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</si>
  <si>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</si>
  <si>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</si>
  <si>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</si>
  <si>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</si>
  <si>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</si>
  <si>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</si>
  <si>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</si>
  <si>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</si>
  <si>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</si>
  <si>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</si>
  <si>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</si>
  <si>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</si>
  <si>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</si>
  <si>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</si>
  <si>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</si>
  <si>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</si>
  <si>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</si>
  <si>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</si>
  <si>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</si>
  <si>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</si>
  <si>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</si>
  <si>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</si>
  <si>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</si>
  <si>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</si>
  <si>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</si>
  <si>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</si>
  <si>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</si>
  <si>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</si>
  <si>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</si>
  <si>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</si>
  <si>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</si>
  <si>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</si>
  <si>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</si>
  <si>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</si>
  <si>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</si>
  <si>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</si>
  <si>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</si>
  <si>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</si>
  <si>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</si>
  <si>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</si>
  <si>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</si>
  <si>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</si>
  <si>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</si>
  <si>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</si>
  <si>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</si>
  <si>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</si>
  <si>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</si>
  <si>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</si>
  <si>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</si>
  <si>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</si>
  <si>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</si>
  <si>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</si>
  <si>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</si>
  <si>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</si>
  <si>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</si>
  <si>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</si>
  <si>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</si>
  <si>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</si>
  <si>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</si>
  <si>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</si>
  <si>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</si>
  <si>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</si>
  <si>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</si>
  <si>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</si>
  <si>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</si>
  <si>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</si>
  <si>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</si>
  <si>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</si>
  <si>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</si>
  <si>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</si>
  <si>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</si>
  <si>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</si>
  <si>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</si>
  <si>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</si>
  <si>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</si>
  <si>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</si>
  <si>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</si>
  <si>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</si>
  <si>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</si>
  <si>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</si>
  <si>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</si>
  <si>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</si>
  <si>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</si>
  <si>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</si>
  <si>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</si>
  <si>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</si>
  <si>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</si>
  <si>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</si>
  <si>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</si>
  <si>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</si>
  <si>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</si>
  <si>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</si>
  <si>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</si>
  <si>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</si>
  <si>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</si>
  <si>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</si>
  <si>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</si>
  <si>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</si>
  <si>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</si>
  <si>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</si>
  <si>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</si>
  <si>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</si>
  <si>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</si>
  <si>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</si>
  <si>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</si>
  <si>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</si>
  <si>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</si>
  <si>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</si>
  <si>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</si>
  <si>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</si>
  <si>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</si>
  <si>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</si>
  <si>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</si>
  <si>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</si>
  <si>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</si>
  <si>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</si>
  <si>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</si>
  <si>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</si>
  <si>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</si>
  <si>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</si>
  <si>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</si>
  <si>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</si>
  <si>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</si>
  <si>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</si>
  <si>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</si>
  <si>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</si>
  <si>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</si>
  <si>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</si>
  <si>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</si>
  <si>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</si>
  <si>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</si>
  <si>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</si>
  <si>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</si>
  <si>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</si>
  <si>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</si>
  <si>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</si>
  <si>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</si>
  <si>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</si>
  <si>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</si>
  <si>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</si>
  <si>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</si>
  <si>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</si>
  <si>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</si>
  <si>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</si>
  <si>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</si>
  <si>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</si>
  <si>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</si>
  <si>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</si>
  <si>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</si>
  <si>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</si>
  <si>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</si>
  <si>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</si>
  <si>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</si>
  <si>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</si>
  <si>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</si>
  <si>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</si>
  <si>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</si>
  <si>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</si>
  <si>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</si>
  <si>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</si>
  <si>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</si>
  <si>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</si>
  <si>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</si>
  <si>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</si>
  <si>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</si>
  <si>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</si>
  <si>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</si>
  <si>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</si>
  <si>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</si>
  <si>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</si>
  <si>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</si>
  <si>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</si>
  <si>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</si>
  <si>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</si>
  <si>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</si>
  <si>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</si>
  <si>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</si>
  <si>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</si>
  <si>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</si>
  <si>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</si>
  <si>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</si>
  <si>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</si>
  <si>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</si>
  <si>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</si>
  <si>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</si>
  <si>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</si>
  <si>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</si>
  <si>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</si>
  <si>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</si>
  <si>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</si>
  <si>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</si>
  <si>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</si>
  <si>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</si>
  <si>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</si>
  <si>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</si>
  <si>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</si>
  <si>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</si>
  <si>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</si>
  <si>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</si>
  <si>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</si>
  <si>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</si>
  <si>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</si>
  <si>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</si>
  <si>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</si>
  <si>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</si>
  <si>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</si>
  <si>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</si>
  <si>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</si>
  <si>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</si>
  <si>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</si>
  <si>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</si>
  <si>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</si>
  <si>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</si>
  <si>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</si>
  <si>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</si>
  <si>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</si>
  <si>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</si>
  <si>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</si>
  <si>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</si>
  <si>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</si>
  <si>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</si>
  <si>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</si>
  <si>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</si>
  <si>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</si>
  <si>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</si>
  <si>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</si>
  <si>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</si>
  <si>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</si>
  <si>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</si>
  <si>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</si>
  <si>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</si>
  <si>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</si>
  <si>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</si>
  <si>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</si>
  <si>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</si>
  <si>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</si>
  <si>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</si>
  <si>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</si>
  <si>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</si>
  <si>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</si>
  <si>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</si>
  <si>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</si>
  <si>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</si>
  <si>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</si>
  <si>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</si>
  <si>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</si>
  <si>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</si>
  <si>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</si>
  <si>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</si>
  <si>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</si>
  <si>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</si>
  <si>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</si>
  <si>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</si>
  <si>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</si>
  <si>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</si>
  <si>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</si>
  <si>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</si>
  <si>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</si>
  <si>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</si>
  <si>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</si>
  <si>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</si>
  <si>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</si>
  <si>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</si>
  <si>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</si>
  <si>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</si>
  <si>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</si>
  <si>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</si>
  <si>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</si>
  <si>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</si>
  <si>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</si>
  <si>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</si>
  <si>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</si>
  <si>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</si>
  <si>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</si>
  <si>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</si>
  <si>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</si>
  <si>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</si>
  <si>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</si>
  <si>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</si>
  <si>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</si>
  <si>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</si>
  <si>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</si>
  <si>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</si>
  <si>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</si>
  <si>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</si>
  <si>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</si>
  <si>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</si>
  <si>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</si>
  <si>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</si>
  <si>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</si>
  <si>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</si>
  <si>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</si>
  <si>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</si>
  <si>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</si>
  <si>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</si>
  <si>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</si>
  <si>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</si>
  <si>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</si>
  <si>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</si>
  <si>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</si>
  <si>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</si>
  <si>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</si>
  <si>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</si>
  <si>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</si>
  <si>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</si>
  <si>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</si>
  <si>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</si>
  <si>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</si>
  <si>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</si>
  <si>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</si>
  <si>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</si>
  <si>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</si>
  <si>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</si>
  <si>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</si>
  <si>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</si>
  <si>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</si>
  <si>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</si>
  <si>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</si>
  <si>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</si>
  <si>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</si>
  <si>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</si>
  <si>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</si>
  <si>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</si>
  <si>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</si>
  <si>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</si>
  <si>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</si>
  <si>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</si>
  <si>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</si>
  <si>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</si>
  <si>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</si>
  <si>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</si>
  <si>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</si>
  <si>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</si>
  <si>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</si>
  <si>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</si>
  <si>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</si>
  <si>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</si>
  <si>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</si>
  <si>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</si>
  <si>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</si>
  <si>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</si>
  <si>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</si>
  <si>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</si>
  <si>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</si>
  <si>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</si>
  <si>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</si>
  <si>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</si>
  <si>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</si>
  <si>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</si>
  <si>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</si>
  <si>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</si>
  <si>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</si>
  <si>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</si>
  <si>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</si>
  <si>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</si>
  <si>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</si>
  <si>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</si>
  <si>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</si>
  <si>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</si>
  <si>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</si>
  <si>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</si>
  <si>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</si>
  <si>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</si>
  <si>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</si>
  <si>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</si>
  <si>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</si>
  <si>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</si>
  <si>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</si>
  <si>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</si>
  <si>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</si>
  <si>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</si>
  <si>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</si>
  <si>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</si>
  <si>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</si>
  <si>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</si>
  <si>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</si>
  <si>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</si>
  <si>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</si>
  <si>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</si>
  <si>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</si>
  <si>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</si>
  <si>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</si>
  <si>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</si>
  <si>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</si>
  <si>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</si>
  <si>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</si>
  <si>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</si>
  <si>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</si>
  <si>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</si>
  <si>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</si>
  <si>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</si>
  <si>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</si>
  <si>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</si>
  <si>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</si>
  <si>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</si>
  <si>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</si>
  <si>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</si>
  <si>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</si>
  <si>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</si>
  <si>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</si>
  <si>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</si>
  <si>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</si>
  <si>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</si>
  <si>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</si>
  <si>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</si>
  <si>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</si>
  <si>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</si>
  <si>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</si>
  <si>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</si>
  <si>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</si>
  <si>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</si>
  <si>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</si>
  <si>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</si>
  <si>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</si>
  <si>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</si>
  <si>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</si>
  <si>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</si>
  <si>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</si>
  <si>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</si>
  <si>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</si>
  <si>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</si>
  <si>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</si>
  <si>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</si>
  <si>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</si>
  <si>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</si>
  <si>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</si>
  <si>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</si>
  <si>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</si>
  <si>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</si>
  <si>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</si>
  <si>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</si>
  <si>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</si>
  <si>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</si>
  <si>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</si>
  <si>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</si>
  <si>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</si>
  <si>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</si>
  <si>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</si>
  <si>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</si>
  <si>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</si>
  <si>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</si>
  <si>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</si>
  <si>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</si>
  <si>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</si>
  <si>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</si>
  <si>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</si>
  <si>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</si>
  <si>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</si>
  <si>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</si>
  <si>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</si>
  <si>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</si>
  <si>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</si>
  <si>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</si>
  <si>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</si>
  <si>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</si>
  <si>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</si>
  <si>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</si>
  <si>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</si>
  <si>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</si>
  <si>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</si>
  <si>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</si>
  <si>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</si>
  <si>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</si>
  <si>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</si>
  <si>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</si>
  <si>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</si>
  <si>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</si>
  <si>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</si>
  <si>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</si>
  <si>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</si>
  <si>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</si>
  <si>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</si>
  <si>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</si>
  <si>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</si>
  <si>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</si>
  <si>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</si>
  <si>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</si>
  <si>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</si>
  <si>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</si>
  <si>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</si>
  <si>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</si>
  <si>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</si>
  <si>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</si>
  <si>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</si>
  <si>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</si>
  <si>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</si>
  <si>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</si>
  <si>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</si>
  <si>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</si>
  <si>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</si>
  <si>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</si>
  <si>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</si>
  <si>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</si>
  <si>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</si>
  <si>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</si>
  <si>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</si>
  <si>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</si>
  <si>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</si>
  <si>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</si>
  <si>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</si>
  <si>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</si>
  <si>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</si>
  <si>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</si>
  <si>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</si>
  <si>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</si>
  <si>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</si>
  <si>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</si>
  <si>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</si>
  <si>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</si>
  <si>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</si>
  <si>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</si>
  <si>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</si>
  <si>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</si>
  <si>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</si>
  <si>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</si>
  <si>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</si>
  <si>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</si>
  <si>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</si>
  <si>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</si>
  <si>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</si>
  <si>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</si>
  <si>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</si>
  <si>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</si>
  <si>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</si>
  <si>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</si>
  <si>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</si>
  <si>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</si>
  <si>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</si>
  <si>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</si>
  <si>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</si>
  <si>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</si>
  <si>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</si>
  <si>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</si>
  <si>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</si>
  <si>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</si>
  <si>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</si>
  <si>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</si>
  <si>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</si>
  <si>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</si>
  <si>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</si>
  <si>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</si>
  <si>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</si>
  <si>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</si>
  <si>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</si>
  <si>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</si>
  <si>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</si>
  <si>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</si>
  <si>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</si>
  <si>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</si>
  <si>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</si>
  <si>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</si>
  <si>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</si>
  <si>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</si>
  <si>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</si>
  <si>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</si>
  <si>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</si>
  <si>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</si>
  <si>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</si>
  <si>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</si>
  <si>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</si>
  <si>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</si>
  <si>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</si>
  <si>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</si>
  <si>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</si>
  <si>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</si>
  <si>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</si>
  <si>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</si>
  <si>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</si>
  <si>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</si>
  <si>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</si>
  <si>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</si>
  <si>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</si>
  <si>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</si>
  <si>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</si>
  <si>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</si>
  <si>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</si>
  <si>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</si>
  <si>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</si>
  <si>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</si>
  <si>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</si>
  <si>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</si>
  <si>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</si>
  <si>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</si>
  <si>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</si>
  <si>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</si>
  <si>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</si>
  <si>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</si>
  <si>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</si>
  <si>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</si>
  <si>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</si>
  <si>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</si>
  <si>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</si>
  <si>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</si>
  <si>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</si>
  <si>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</si>
  <si>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</si>
  <si>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</si>
  <si>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</si>
  <si>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</si>
  <si>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</si>
  <si>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</si>
  <si>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</si>
  <si>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</si>
  <si>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</si>
  <si>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</si>
  <si>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</si>
  <si>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</si>
  <si>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</si>
  <si>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</si>
  <si>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</si>
  <si>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</si>
  <si>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</si>
  <si>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</si>
  <si>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</si>
  <si>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</si>
  <si>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</si>
  <si>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</si>
  <si>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</si>
  <si>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</si>
  <si>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</si>
  <si>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</si>
  <si>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</si>
  <si>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</si>
  <si>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</si>
  <si>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</si>
  <si>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</si>
  <si>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</si>
  <si>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</si>
  <si>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</si>
  <si>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</si>
  <si>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</si>
  <si>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</si>
  <si>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</si>
  <si>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</si>
  <si>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</si>
  <si>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</si>
  <si>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</si>
  <si>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</si>
  <si>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</si>
  <si>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</si>
  <si>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</si>
  <si>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</si>
  <si>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</si>
  <si>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</si>
  <si>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</si>
  <si>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</si>
  <si>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</si>
  <si>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</si>
  <si>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</si>
  <si>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</si>
  <si>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</si>
  <si>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</si>
  <si>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</si>
  <si>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</si>
  <si>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</si>
  <si>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</si>
  <si>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</si>
  <si>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</si>
  <si>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</si>
  <si>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</si>
  <si>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</si>
  <si>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</si>
  <si>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</si>
  <si>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</si>
  <si>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</si>
  <si>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</si>
  <si>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</si>
  <si>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</si>
  <si>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</si>
  <si>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</si>
  <si>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</si>
  <si>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</si>
  <si>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</si>
  <si>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</si>
  <si>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</si>
  <si>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</si>
  <si>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</si>
  <si>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</si>
  <si>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</si>
  <si>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</si>
  <si>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</si>
  <si>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</si>
  <si>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</si>
  <si>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</si>
  <si>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</si>
  <si>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</si>
  <si>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</si>
  <si>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</si>
  <si>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</si>
  <si>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</si>
  <si>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</si>
  <si>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</si>
  <si>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</si>
  <si>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</si>
  <si>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</si>
  <si>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</si>
  <si>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</si>
  <si>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</si>
  <si>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</si>
  <si>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</si>
  <si>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</si>
  <si>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</si>
  <si>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</si>
  <si>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</si>
  <si>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</si>
  <si>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</si>
  <si>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</si>
  <si>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</si>
  <si>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</si>
  <si>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</si>
  <si>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</si>
  <si>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</si>
  <si>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</si>
  <si>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</si>
  <si>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</si>
  <si>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</si>
  <si>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</si>
  <si>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</si>
  <si>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</si>
  <si>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</si>
  <si>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</si>
  <si>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</si>
  <si>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</si>
  <si>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</si>
  <si>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</si>
  <si>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</si>
  <si>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</si>
  <si>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</si>
  <si>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</si>
  <si>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</si>
  <si>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</si>
  <si>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</si>
  <si>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</si>
  <si>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</si>
  <si>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</si>
  <si>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</si>
  <si>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</si>
  <si>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</si>
  <si>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</si>
  <si>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</si>
  <si>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</si>
  <si>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</si>
  <si>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</si>
  <si>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</si>
  <si>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</si>
  <si>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</si>
  <si>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</si>
  <si>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</si>
  <si>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</si>
  <si>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</si>
  <si>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</si>
  <si>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</si>
  <si>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</si>
  <si>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</si>
  <si>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</si>
  <si>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</si>
  <si>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</si>
  <si>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</si>
  <si>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</si>
  <si>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</si>
  <si>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</si>
  <si>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</si>
  <si>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</si>
  <si>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</si>
  <si>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</si>
  <si>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</si>
  <si>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</si>
  <si>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</si>
  <si>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</si>
  <si>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</si>
  <si>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</si>
  <si>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</si>
  <si>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</si>
  <si>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</si>
  <si>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</si>
  <si>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</si>
  <si>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</si>
  <si>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</si>
  <si>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</si>
  <si>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</si>
  <si>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</si>
  <si>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</si>
  <si>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</si>
  <si>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</si>
  <si>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</si>
  <si>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</si>
  <si>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</si>
  <si>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</si>
  <si>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</si>
  <si>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</si>
  <si>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</si>
  <si>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</si>
  <si>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</si>
  <si>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</si>
  <si>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</si>
  <si>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</si>
  <si>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</si>
  <si>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</si>
  <si>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</si>
  <si>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</si>
  <si>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</si>
  <si>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</si>
  <si>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</si>
  <si>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</si>
  <si>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</si>
  <si>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</si>
  <si>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</si>
  <si>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</si>
  <si>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</si>
  <si>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</si>
  <si>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</si>
  <si>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</si>
  <si>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</si>
  <si>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</si>
  <si>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</si>
  <si>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</si>
  <si>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</si>
  <si>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</si>
  <si>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</si>
  <si>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</si>
  <si>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</si>
  <si>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</si>
  <si>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</si>
  <si>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</si>
  <si>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</si>
  <si>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</si>
  <si>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</si>
  <si>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</si>
  <si>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</si>
  <si>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</si>
  <si>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</si>
  <si>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</si>
  <si>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</si>
  <si>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</si>
  <si>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</si>
  <si>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</si>
  <si>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</si>
  <si>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</si>
  <si>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</si>
  <si>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</si>
  <si>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</si>
  <si>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</si>
  <si>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</si>
  <si>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</si>
  <si>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</si>
  <si>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</si>
  <si>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</si>
  <si>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</si>
  <si>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</si>
  <si>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</si>
  <si>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</si>
  <si>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</si>
  <si>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</si>
  <si>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</si>
  <si>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</si>
  <si>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</si>
  <si>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</si>
  <si>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</si>
  <si>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</si>
  <si>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</si>
  <si>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</si>
  <si>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</si>
  <si>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</si>
  <si>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</si>
  <si>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</si>
  <si>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</si>
  <si>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</si>
  <si>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</si>
  <si>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</si>
  <si>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</si>
  <si>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</si>
  <si>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</si>
  <si>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</si>
  <si>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</si>
  <si>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</si>
  <si>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</si>
  <si>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</si>
  <si>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</si>
  <si>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</si>
  <si>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</si>
  <si>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</si>
  <si>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</si>
  <si>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</si>
  <si>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</si>
  <si>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</si>
  <si>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</si>
  <si>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</si>
  <si>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</si>
  <si>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</si>
  <si>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</si>
  <si>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</si>
  <si>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</si>
  <si>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</si>
  <si>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</si>
  <si>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</si>
  <si>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</si>
  <si>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</si>
  <si>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</si>
  <si>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</si>
  <si>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</si>
  <si>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</si>
  <si>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</si>
  <si>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</si>
  <si>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</si>
  <si>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</si>
  <si>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</si>
  <si>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</si>
  <si>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</si>
  <si>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</si>
  <si>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</si>
  <si>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</si>
  <si>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</si>
  <si>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</si>
  <si>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</si>
  <si>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</si>
  <si>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</si>
  <si>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</si>
  <si>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</si>
  <si>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</si>
  <si>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</si>
  <si>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</si>
  <si>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</si>
  <si>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</si>
  <si>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</si>
  <si>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</si>
  <si>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</si>
  <si>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</si>
  <si>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</si>
  <si>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</si>
  <si>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</si>
  <si>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</si>
  <si>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</si>
  <si>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</si>
  <si>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</si>
  <si>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</si>
  <si>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</si>
  <si>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</si>
  <si>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</si>
  <si>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</si>
  <si>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</si>
  <si>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</si>
  <si>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</si>
  <si>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</si>
  <si>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</si>
  <si>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</si>
  <si>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</si>
  <si>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</si>
  <si>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</si>
  <si>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</si>
  <si>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</si>
  <si>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</si>
  <si>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</si>
  <si>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</si>
  <si>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</si>
  <si>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</si>
  <si>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</si>
  <si>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</si>
  <si>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</si>
  <si>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</si>
  <si>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</si>
  <si>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</si>
  <si>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</si>
  <si>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</si>
  <si>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</si>
  <si>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</si>
  <si>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</si>
  <si>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</si>
  <si>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</si>
  <si>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</si>
  <si>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</si>
  <si>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</si>
  <si>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</si>
  <si>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</si>
  <si>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</si>
  <si>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</si>
  <si>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</si>
  <si>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</si>
  <si>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</si>
  <si>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</si>
  <si>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</si>
  <si>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</si>
  <si>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</si>
  <si>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</si>
  <si>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</si>
  <si>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</si>
  <si>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</si>
  <si>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</si>
  <si>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</si>
  <si>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</si>
  <si>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</si>
  <si>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</si>
  <si>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</si>
  <si>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</si>
  <si>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</si>
  <si>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</si>
  <si>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</si>
  <si>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</si>
  <si>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</si>
  <si>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</si>
  <si>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</si>
  <si>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</si>
  <si>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</si>
  <si>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</si>
  <si>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</si>
  <si>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</si>
  <si>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</si>
  <si>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</si>
  <si>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</si>
  <si>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</si>
  <si>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</si>
  <si>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</si>
  <si>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</si>
  <si>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</si>
  <si>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</si>
  <si>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</si>
  <si>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</si>
  <si>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</si>
  <si>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</si>
  <si>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</si>
  <si>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</si>
  <si>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</si>
  <si>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</si>
  <si>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</si>
  <si>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</si>
  <si>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</si>
  <si>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</si>
  <si>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</si>
  <si>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</si>
  <si>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</si>
  <si>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</si>
  <si>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</si>
  <si>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</si>
  <si>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</si>
  <si>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</si>
  <si>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</si>
  <si>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</si>
  <si>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</si>
  <si>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</si>
  <si>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</si>
  <si>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</si>
  <si>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</si>
  <si>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</si>
  <si>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</si>
  <si>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</si>
  <si>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</si>
  <si>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</si>
  <si>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</si>
  <si>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</si>
  <si>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</si>
  <si>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</si>
  <si>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</si>
  <si>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</si>
  <si>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</si>
  <si>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</si>
  <si>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</si>
  <si>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</si>
  <si>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</si>
  <si>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</si>
  <si>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</si>
  <si>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</si>
  <si>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</si>
  <si>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</si>
  <si>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</si>
  <si>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</si>
  <si>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</si>
  <si>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</si>
  <si>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</si>
  <si>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</si>
  <si>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</si>
  <si>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</si>
  <si>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</si>
  <si>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</si>
  <si>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</si>
  <si>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</si>
  <si>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</si>
  <si>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</si>
  <si>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</si>
  <si>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</si>
  <si>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</si>
  <si>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</si>
  <si>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</si>
  <si>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</si>
  <si>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</si>
  <si>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</si>
  <si>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</si>
  <si>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</si>
  <si>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</si>
  <si>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</si>
  <si>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</si>
  <si>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</si>
  <si>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</si>
  <si>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</si>
  <si>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</si>
  <si>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</si>
  <si>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</si>
  <si>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</si>
  <si>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</si>
  <si>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</si>
  <si>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</si>
  <si>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</si>
  <si>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</si>
  <si>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</si>
  <si>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</si>
  <si>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</si>
  <si>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</si>
  <si>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</si>
  <si>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</si>
  <si>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</si>
  <si>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</si>
  <si>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</si>
  <si>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</si>
  <si>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</si>
  <si>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</si>
  <si>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</si>
  <si>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</si>
  <si>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</si>
  <si>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</si>
  <si>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</si>
  <si>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</si>
  <si>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</si>
  <si>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</si>
  <si>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</si>
  <si>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</si>
  <si>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</si>
  <si>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</si>
  <si>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</si>
  <si>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</si>
  <si>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</si>
  <si>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</si>
  <si>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</si>
  <si>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</si>
  <si>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</si>
  <si>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</si>
  <si>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</si>
  <si>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</si>
  <si>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</si>
  <si>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</si>
  <si>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</si>
  <si>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</si>
  <si>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</si>
  <si>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</si>
  <si>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</si>
  <si>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</si>
  <si>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</si>
  <si>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</si>
  <si>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</si>
  <si>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</si>
  <si>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</si>
  <si>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</si>
  <si>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</si>
  <si>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</si>
  <si>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</si>
  <si>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</si>
  <si>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</si>
  <si>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</si>
  <si>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</si>
  <si>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</si>
  <si>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</si>
  <si>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</si>
  <si>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</si>
  <si>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</si>
  <si>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</si>
  <si>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</si>
  <si>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</si>
  <si>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</si>
  <si>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</si>
  <si>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</si>
  <si>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</si>
  <si>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</si>
  <si>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</si>
  <si>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</si>
  <si>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</si>
  <si>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</si>
  <si>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</si>
  <si>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</si>
  <si>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</si>
  <si>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</si>
  <si>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</si>
  <si>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</si>
  <si>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</si>
  <si>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</si>
  <si>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</si>
  <si>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</si>
  <si>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</si>
  <si>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</si>
  <si>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</si>
  <si>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</si>
  <si>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</si>
  <si>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</si>
  <si>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</si>
  <si>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</si>
  <si>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</si>
  <si>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</si>
  <si>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</si>
  <si>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</si>
  <si>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</si>
  <si>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</si>
  <si>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</si>
  <si>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</si>
  <si>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</si>
  <si>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</si>
  <si>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</si>
  <si>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</si>
  <si>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</si>
  <si>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</si>
  <si>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</si>
  <si>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</si>
  <si>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</si>
  <si>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</si>
  <si>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</si>
  <si>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</si>
  <si>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</si>
  <si>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</si>
  <si>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</si>
  <si>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</si>
  <si>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</si>
  <si>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</si>
  <si>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</si>
  <si>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</si>
  <si>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</si>
  <si>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</si>
  <si>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</si>
  <si>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</si>
  <si>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</si>
  <si>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</si>
  <si>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</si>
  <si>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</si>
  <si>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</si>
  <si>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</si>
  <si>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</si>
  <si>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</si>
  <si>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</si>
  <si>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</si>
  <si>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</si>
  <si>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</si>
  <si>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</si>
  <si>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</si>
  <si>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</si>
  <si>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</si>
  <si>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</si>
  <si>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</si>
  <si>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</si>
  <si>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</si>
  <si>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</si>
  <si>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</si>
  <si>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</si>
  <si>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</si>
  <si>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</si>
  <si>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</si>
  <si>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</si>
  <si>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</si>
  <si>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</si>
  <si>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</si>
  <si>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</si>
  <si>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</si>
  <si>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</si>
  <si>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</si>
  <si>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</si>
  <si>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</si>
  <si>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</si>
  <si>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</si>
  <si>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</si>
  <si>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</si>
  <si>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</si>
  <si>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</si>
  <si>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</si>
  <si>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</si>
  <si>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</si>
  <si>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</si>
  <si>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</si>
  <si>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</si>
  <si>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</si>
  <si>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</si>
  <si>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</si>
  <si>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</si>
  <si>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</si>
  <si>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</si>
  <si>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</si>
  <si>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</si>
  <si>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</si>
  <si>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</si>
  <si>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</si>
  <si>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</si>
  <si>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</si>
  <si>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</si>
  <si>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</si>
  <si>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</si>
  <si>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</si>
  <si>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</si>
  <si>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</si>
  <si>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</si>
  <si>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</si>
  <si>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</si>
  <si>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</si>
  <si>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</si>
  <si>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</si>
  <si>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</si>
  <si>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</si>
  <si>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</si>
  <si>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</si>
  <si>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</si>
  <si>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</si>
  <si>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</si>
  <si>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</si>
  <si>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</si>
  <si>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</si>
  <si>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</si>
  <si>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</si>
  <si>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</si>
  <si>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</si>
  <si>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</si>
  <si>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</si>
  <si>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</si>
  <si>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</si>
  <si>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</si>
  <si>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</si>
  <si>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</si>
  <si>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</si>
  <si>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</si>
  <si>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</si>
  <si>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</si>
  <si>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</si>
  <si>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</si>
  <si>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</si>
  <si>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</si>
  <si>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</si>
  <si>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</si>
  <si>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</si>
  <si>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</si>
  <si>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</si>
  <si>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</si>
  <si>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</si>
  <si>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</si>
  <si>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</si>
  <si>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</si>
  <si>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</si>
  <si>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</si>
  <si>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</si>
  <si>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</si>
  <si>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</si>
  <si>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</si>
  <si>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</si>
  <si>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</si>
  <si>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</si>
  <si>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</si>
  <si>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</si>
  <si>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</si>
  <si>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</si>
  <si>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</si>
  <si>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</si>
  <si>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</si>
  <si>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</si>
  <si>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</si>
  <si>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</si>
  <si>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</si>
  <si>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</si>
  <si>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</si>
  <si>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</si>
  <si>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</si>
  <si>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</si>
  <si>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</si>
  <si>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</si>
  <si>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</si>
  <si>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</si>
  <si>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</si>
  <si>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</si>
  <si>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</si>
  <si>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</si>
  <si>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</si>
  <si>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</si>
  <si>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</si>
  <si>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</si>
  <si>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</si>
  <si>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</si>
  <si>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</si>
  <si>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</si>
  <si>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</si>
  <si>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</si>
  <si>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</si>
  <si>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</si>
  <si>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</si>
  <si>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</si>
  <si>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</si>
  <si>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</si>
  <si>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</si>
  <si>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</si>
  <si>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</si>
  <si>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</si>
  <si>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</si>
  <si>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</si>
  <si>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</si>
  <si>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</si>
  <si>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</si>
  <si>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</si>
  <si>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</si>
  <si>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</si>
  <si>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</si>
  <si>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</si>
  <si>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</si>
  <si>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</si>
  <si>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</si>
  <si>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</si>
  <si>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</si>
  <si>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</si>
  <si>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</si>
  <si>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</si>
  <si>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</si>
  <si>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</si>
  <si>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</si>
  <si>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</si>
  <si>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</si>
  <si>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</si>
  <si>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</si>
  <si>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</si>
  <si>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</si>
  <si>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</si>
  <si>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</si>
  <si>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</si>
  <si>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</si>
  <si>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</si>
  <si>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</si>
  <si>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</si>
  <si>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</si>
  <si>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</si>
  <si>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</si>
  <si>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</si>
  <si>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</si>
  <si>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</si>
  <si>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</si>
  <si>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</si>
  <si>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</si>
  <si>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</si>
  <si>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</si>
  <si>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</si>
  <si>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</si>
  <si>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</si>
  <si>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</si>
  <si>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</si>
  <si>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</si>
  <si>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</si>
  <si>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</si>
  <si>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</si>
  <si>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</si>
  <si>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</si>
  <si>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</si>
  <si>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</si>
  <si>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</si>
  <si>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</si>
  <si>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</si>
  <si>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</si>
  <si>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</si>
  <si>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</si>
  <si>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</si>
  <si>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</si>
  <si>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</si>
  <si>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</si>
  <si>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</si>
  <si>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</si>
  <si>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</si>
  <si>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</si>
  <si>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</si>
  <si>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</si>
  <si>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</si>
  <si>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</si>
  <si>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</si>
  <si>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</si>
  <si>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</si>
  <si>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</si>
  <si>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</si>
  <si>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</si>
  <si>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</si>
  <si>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</si>
  <si>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</si>
  <si>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</si>
  <si>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</si>
  <si>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</si>
  <si>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</si>
  <si>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</si>
  <si>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</si>
  <si>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</si>
  <si>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</si>
  <si>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</si>
  <si>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</si>
  <si>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</si>
  <si>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</si>
  <si>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</si>
  <si>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</si>
  <si>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</si>
  <si>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</si>
  <si>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</si>
  <si>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</si>
  <si>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</si>
  <si>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</si>
  <si>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</si>
  <si>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</si>
  <si>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</si>
  <si>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</si>
  <si>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</si>
  <si>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</si>
  <si>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</si>
  <si>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</si>
  <si>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</si>
  <si>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</si>
  <si>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</si>
  <si>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</si>
  <si>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</si>
  <si>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</si>
  <si>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</si>
  <si>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</si>
  <si>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</si>
  <si>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</si>
  <si>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</si>
  <si>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</si>
  <si>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</si>
  <si>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</si>
  <si>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</si>
  <si>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</si>
  <si>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</si>
  <si>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</si>
  <si>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</si>
  <si>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</si>
  <si>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</si>
  <si>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</si>
  <si>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</si>
  <si>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</si>
  <si>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</si>
  <si>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</si>
  <si>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</si>
  <si>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</si>
  <si>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</si>
  <si>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</si>
  <si>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</si>
  <si>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</si>
  <si>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</si>
  <si>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</si>
  <si>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</si>
  <si>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</si>
  <si>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</si>
  <si>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</si>
  <si>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</si>
  <si>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</si>
  <si>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</si>
  <si>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</si>
  <si>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</si>
  <si>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</si>
  <si>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</si>
  <si>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</si>
  <si>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</si>
  <si>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</si>
  <si>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</si>
  <si>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</si>
  <si>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</si>
  <si>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</si>
  <si>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</si>
  <si>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</si>
  <si>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</si>
  <si>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</si>
  <si>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</si>
  <si>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</si>
  <si>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</si>
  <si>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</si>
  <si>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</si>
  <si>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</si>
  <si>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</si>
  <si>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</si>
  <si>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</si>
  <si>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</si>
  <si>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</si>
  <si>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</si>
  <si>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</si>
  <si>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</si>
  <si>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</si>
  <si>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</si>
  <si>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</si>
  <si>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</si>
  <si>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</si>
  <si>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</si>
  <si>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</si>
  <si>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</si>
  <si>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</si>
  <si>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</si>
  <si>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</si>
  <si>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</si>
  <si>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</si>
  <si>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</si>
  <si>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</si>
  <si>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</si>
  <si>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</si>
  <si>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</si>
  <si>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</si>
  <si>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</si>
  <si>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</si>
  <si>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</si>
  <si>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</si>
  <si>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</si>
  <si>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</si>
  <si>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</si>
  <si>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</si>
  <si>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</si>
  <si>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</si>
  <si>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</si>
  <si>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</si>
  <si>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</si>
  <si>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</si>
  <si>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</si>
  <si>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</si>
  <si>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</si>
  <si>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</si>
  <si>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</si>
  <si>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</si>
  <si>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</si>
  <si>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</si>
  <si>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</si>
  <si>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</si>
  <si>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</si>
  <si>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</si>
  <si>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</si>
  <si>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</si>
  <si>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</si>
  <si>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</si>
  <si>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</si>
  <si>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</si>
  <si>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</si>
  <si>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</si>
  <si>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</si>
  <si>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</si>
  <si>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</si>
  <si>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</si>
  <si>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</si>
  <si>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</si>
  <si>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</si>
  <si>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</si>
  <si>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</si>
  <si>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</si>
  <si>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</si>
  <si>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</si>
  <si>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</si>
  <si>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</si>
  <si>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</si>
  <si>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</si>
  <si>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</si>
  <si>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</si>
  <si>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</si>
  <si>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</si>
  <si>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</si>
  <si>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</si>
  <si>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</si>
  <si>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</si>
  <si>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</si>
  <si>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</si>
  <si>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</si>
  <si>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</si>
  <si>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</si>
  <si>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</si>
  <si>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</si>
  <si>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</si>
  <si>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</si>
  <si>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</si>
  <si>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</si>
  <si>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</si>
  <si>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</si>
  <si>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</si>
  <si>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</si>
  <si>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</si>
  <si>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</si>
  <si>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</si>
  <si>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</si>
  <si>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</si>
  <si>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</si>
  <si>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</si>
  <si>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</si>
  <si>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</si>
  <si>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</si>
  <si>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</si>
  <si>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</si>
  <si>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</si>
  <si>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</si>
  <si>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</si>
  <si>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</si>
  <si>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</si>
  <si>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</si>
  <si>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</si>
  <si>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</si>
  <si>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</si>
  <si>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</si>
  <si>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</si>
  <si>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</si>
  <si>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</si>
  <si>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</si>
  <si>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</si>
  <si>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</si>
  <si>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</si>
  <si>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</si>
  <si>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</si>
  <si>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</si>
  <si>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</si>
  <si>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</si>
  <si>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</si>
  <si>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</si>
  <si>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</si>
  <si>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</si>
  <si>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</si>
  <si>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</si>
  <si>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</si>
  <si>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</si>
  <si>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</si>
  <si>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</si>
  <si>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</si>
  <si>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</si>
  <si>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</si>
  <si>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</si>
  <si>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</si>
  <si>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</si>
  <si>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</si>
  <si>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</si>
  <si>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</si>
  <si>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</si>
  <si>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</si>
  <si>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</si>
  <si>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</si>
  <si>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</si>
  <si>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</si>
  <si>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</si>
  <si>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</si>
  <si>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</si>
  <si>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</si>
  <si>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</si>
  <si>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</si>
  <si>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</si>
  <si>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</si>
  <si>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</si>
  <si>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</si>
  <si>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</si>
  <si>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</si>
  <si>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</si>
  <si>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</si>
  <si>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</si>
  <si>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</si>
  <si>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</si>
  <si>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</si>
  <si>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</si>
  <si>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</si>
  <si>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</si>
  <si>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</si>
  <si>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</si>
  <si>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</si>
  <si>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</si>
  <si>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</si>
  <si>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</si>
  <si>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</si>
  <si>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</si>
  <si>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</si>
  <si>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</si>
  <si>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</si>
  <si>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</si>
  <si>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</si>
  <si>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</si>
  <si>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</si>
  <si>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</si>
  <si>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</si>
  <si>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</si>
  <si>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</si>
  <si>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</si>
  <si>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</si>
  <si>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</si>
  <si>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</si>
  <si>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</si>
  <si>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</si>
  <si>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</si>
  <si>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</si>
  <si>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</si>
  <si>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</si>
  <si>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</si>
  <si>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</si>
  <si>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</si>
  <si>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</si>
  <si>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</si>
  <si>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</si>
  <si>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</si>
  <si>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</si>
  <si>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</si>
  <si>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</si>
  <si>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</si>
  <si>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</si>
  <si>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</si>
  <si>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</si>
  <si>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</si>
  <si>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</si>
  <si>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</si>
  <si>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</si>
  <si>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</si>
  <si>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</si>
  <si>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</si>
  <si>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</si>
  <si>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</si>
  <si>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</si>
  <si>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</si>
  <si>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</si>
  <si>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</si>
  <si>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</si>
  <si>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</si>
  <si>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</si>
  <si>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</si>
  <si>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</si>
  <si>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</si>
  <si>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</si>
  <si>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</si>
  <si>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</si>
  <si>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</si>
  <si>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</si>
  <si>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</si>
  <si>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</si>
  <si>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</si>
  <si>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</si>
  <si>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</si>
  <si>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</si>
  <si>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</si>
  <si>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</si>
  <si>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</si>
  <si>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</si>
  <si>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</si>
  <si>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</si>
  <si>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</si>
  <si>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</si>
  <si>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</si>
  <si>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</si>
  <si>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</si>
  <si>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</si>
  <si>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</si>
  <si>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</si>
  <si>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</si>
  <si>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</si>
  <si>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</si>
  <si>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</si>
  <si>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</si>
  <si>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</si>
  <si>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</si>
  <si>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</si>
  <si>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</si>
  <si>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</si>
  <si>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</si>
  <si>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</si>
  <si>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</si>
  <si>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</si>
  <si>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</si>
  <si>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</si>
  <si>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</si>
  <si>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</si>
  <si>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</si>
  <si>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</si>
  <si>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</si>
  <si>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</si>
  <si>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</si>
  <si>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</si>
  <si>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</si>
  <si>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</si>
  <si>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</si>
  <si>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</si>
  <si>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</si>
  <si>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</si>
  <si>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</si>
  <si>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</si>
  <si>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</si>
  <si>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</si>
  <si>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</si>
  <si>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</si>
  <si>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</si>
  <si>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</si>
  <si>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</si>
  <si>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</si>
  <si>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</si>
  <si>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</si>
  <si>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</si>
  <si>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</si>
  <si>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</si>
  <si>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</si>
  <si>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</si>
  <si>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</si>
  <si>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</si>
  <si>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</si>
  <si>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</si>
  <si>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</si>
  <si>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</si>
  <si>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</si>
  <si>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</si>
  <si>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</si>
  <si>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</si>
  <si>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</si>
  <si>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</si>
  <si>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</si>
  <si>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</si>
  <si>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</si>
  <si>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</si>
  <si>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</si>
  <si>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</si>
  <si>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</si>
  <si>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</si>
  <si>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</si>
  <si>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</si>
  <si>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</si>
  <si>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</si>
  <si>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</si>
  <si>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</si>
  <si>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</si>
  <si>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</si>
  <si>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</si>
  <si>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</si>
  <si>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</si>
  <si>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</si>
  <si>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</si>
  <si>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</si>
  <si>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</si>
  <si>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</si>
  <si>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</si>
  <si>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</si>
  <si>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</si>
  <si>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</si>
  <si>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</si>
  <si>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</si>
  <si>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</si>
  <si>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</si>
  <si>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</si>
  <si>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</si>
  <si>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</si>
  <si>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</si>
  <si>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</si>
  <si>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</si>
  <si>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</si>
  <si>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</si>
  <si>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</si>
  <si>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</si>
  <si>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</si>
  <si>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</si>
  <si>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</si>
  <si>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</si>
  <si>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</si>
  <si>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</si>
  <si>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</si>
  <si>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</si>
  <si>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</si>
  <si>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</si>
  <si>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</si>
  <si>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</si>
  <si>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</si>
  <si>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</si>
  <si>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</si>
  <si>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</si>
  <si>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</si>
  <si>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</si>
  <si>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</si>
  <si>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</si>
  <si>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</si>
  <si>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</si>
  <si>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</si>
  <si>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</si>
  <si>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</si>
  <si>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</si>
  <si>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</si>
  <si>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</si>
  <si>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</si>
  <si>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</si>
  <si>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</si>
  <si>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</si>
  <si>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</si>
  <si>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</si>
  <si>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</si>
  <si>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</si>
  <si>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</si>
  <si>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</si>
  <si>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</si>
  <si>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</si>
  <si>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</si>
  <si>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</si>
  <si>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</si>
  <si>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</si>
  <si>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</si>
  <si>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</si>
  <si>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</si>
  <si>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</si>
  <si>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</si>
  <si>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</si>
  <si>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</si>
  <si>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</si>
  <si>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</si>
  <si>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</si>
  <si>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</si>
  <si>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</si>
  <si>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</si>
  <si>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</si>
  <si>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</si>
  <si>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</si>
  <si>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</si>
  <si>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</si>
  <si>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</si>
  <si>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</si>
  <si>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</si>
  <si>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</si>
  <si>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</si>
  <si>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</si>
  <si>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</si>
  <si>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</si>
  <si>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</si>
  <si>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</si>
  <si>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</si>
  <si>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</si>
  <si>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</si>
  <si>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</si>
  <si>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</si>
  <si>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</si>
  <si>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</si>
  <si>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</si>
  <si>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</si>
  <si>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</si>
  <si>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</si>
  <si>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</si>
  <si>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</si>
  <si>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</si>
  <si>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</si>
  <si>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</si>
  <si>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</si>
  <si>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</si>
  <si>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</si>
  <si>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</si>
  <si>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</si>
  <si>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</si>
  <si>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</si>
  <si>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</si>
  <si>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</si>
  <si>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</si>
  <si>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</si>
  <si>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</si>
  <si>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</si>
  <si>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</si>
  <si>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</si>
  <si>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</si>
  <si>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</si>
  <si>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</si>
  <si>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</si>
  <si>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</si>
  <si>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</si>
  <si>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</si>
  <si>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</si>
  <si>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</si>
  <si>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</si>
  <si>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</si>
  <si>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</si>
  <si>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</si>
  <si>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</si>
  <si>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</si>
  <si>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</si>
  <si>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</si>
  <si>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</si>
  <si>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</si>
  <si>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</si>
  <si>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</si>
  <si>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</si>
  <si>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</si>
  <si>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</si>
  <si>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</si>
  <si>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</si>
  <si>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</si>
  <si>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</si>
  <si>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</si>
  <si>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</si>
  <si>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</si>
  <si>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</si>
  <si>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</si>
  <si>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</si>
  <si>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</si>
  <si>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</si>
  <si>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</si>
  <si>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</si>
  <si>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</si>
  <si>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</si>
  <si>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</si>
  <si>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</si>
  <si>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</si>
  <si>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</si>
  <si>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</si>
  <si>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</si>
  <si>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</si>
  <si>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</si>
  <si>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</si>
  <si>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</si>
  <si>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</si>
  <si>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</si>
  <si>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</si>
  <si>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</si>
  <si>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</si>
  <si>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</si>
  <si>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</si>
  <si>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</si>
  <si>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</si>
  <si>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</si>
  <si>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</si>
  <si>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</si>
  <si>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</si>
  <si>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</si>
  <si>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</si>
  <si>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</si>
  <si>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</si>
  <si>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</si>
  <si>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</si>
  <si>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</si>
  <si>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</si>
  <si>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</si>
  <si>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</si>
  <si>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</si>
  <si>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</si>
  <si>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</si>
  <si>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</si>
  <si>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</si>
  <si>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</si>
  <si>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</si>
  <si>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</si>
  <si>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</si>
  <si>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</si>
  <si>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</si>
  <si>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</si>
  <si>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</si>
  <si>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</si>
  <si>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</si>
  <si>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</si>
  <si>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</si>
  <si>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</si>
  <si>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</si>
  <si>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</si>
  <si>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</si>
  <si>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</si>
  <si>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</si>
  <si>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</si>
  <si>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</si>
  <si>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</si>
  <si>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</si>
  <si>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</si>
  <si>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</si>
  <si>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</si>
  <si>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</si>
  <si>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</si>
  <si>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</si>
  <si>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</si>
  <si>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</si>
  <si>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</si>
  <si>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</si>
  <si>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</si>
  <si>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</si>
  <si>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</si>
  <si>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</si>
  <si>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</si>
  <si>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</si>
  <si>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</si>
  <si>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</si>
  <si>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</si>
  <si>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</si>
  <si>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</si>
  <si>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</si>
  <si>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</si>
  <si>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</si>
  <si>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</si>
  <si>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</si>
  <si>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</si>
  <si>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</si>
  <si>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</si>
  <si>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</si>
  <si>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</si>
  <si>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</si>
  <si>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</si>
  <si>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</si>
  <si>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</si>
  <si>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</si>
  <si>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</si>
  <si>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</si>
  <si>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</si>
  <si>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</si>
  <si>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</si>
  <si>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</si>
  <si>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</si>
  <si>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</si>
  <si>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</si>
  <si>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</si>
  <si>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</si>
  <si>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</si>
  <si>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</si>
  <si>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</si>
  <si>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</si>
  <si>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</si>
  <si>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</si>
  <si>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</si>
  <si>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</si>
  <si>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</si>
  <si>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</si>
  <si>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</si>
  <si>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</si>
  <si>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</si>
  <si>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</si>
  <si>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</si>
  <si>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</si>
  <si>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</si>
  <si>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</si>
  <si>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</si>
  <si>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</si>
  <si>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</si>
  <si>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</si>
  <si>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</si>
  <si>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</si>
  <si>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</si>
  <si>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</si>
  <si>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</si>
  <si>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</si>
  <si>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</si>
  <si>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</si>
  <si>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</si>
  <si>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</si>
  <si>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</si>
  <si>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</si>
  <si>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</si>
  <si>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</si>
  <si>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</si>
  <si>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</si>
  <si>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</si>
  <si>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</si>
  <si>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</si>
  <si>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</si>
  <si>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</si>
  <si>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</si>
  <si>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</si>
  <si>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</si>
  <si>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</si>
  <si>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</si>
  <si>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</si>
  <si>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</si>
  <si>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</si>
  <si>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</si>
  <si>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</si>
  <si>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</si>
  <si>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</si>
  <si>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</si>
  <si>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</si>
  <si>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</si>
  <si>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</si>
  <si>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</si>
  <si>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</si>
  <si>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</si>
  <si>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</si>
  <si>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</si>
  <si>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</si>
  <si>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</si>
  <si>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</si>
  <si>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</si>
  <si>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</si>
  <si>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</si>
  <si>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</si>
  <si>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</si>
  <si>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</si>
  <si>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</si>
  <si>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</si>
  <si>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</si>
  <si>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</si>
  <si>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</si>
  <si>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</si>
  <si>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</si>
  <si>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</si>
  <si>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</si>
  <si>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</si>
  <si>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</si>
  <si>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</si>
  <si>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</si>
  <si>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</si>
  <si>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</si>
  <si>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</si>
  <si>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</si>
  <si>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</si>
  <si>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</si>
  <si>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</si>
  <si>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</si>
  <si>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</si>
  <si>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</si>
  <si>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</si>
  <si>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</si>
  <si>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</si>
  <si>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</si>
  <si>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</si>
  <si>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</si>
  <si>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</si>
  <si>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</si>
  <si>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</si>
  <si>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</si>
  <si>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</si>
  <si>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</si>
  <si>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</si>
  <si>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</si>
  <si>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</si>
  <si>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</si>
  <si>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</si>
  <si>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</si>
  <si>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</si>
  <si>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</si>
  <si>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</si>
  <si>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</si>
  <si>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</si>
  <si>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</si>
  <si>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</si>
  <si>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</si>
  <si>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</si>
  <si>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</si>
  <si>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</si>
  <si>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</si>
  <si>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</si>
  <si>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</si>
  <si>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</si>
  <si>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</si>
  <si>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</si>
  <si>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</si>
  <si>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</si>
  <si>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</si>
  <si>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</si>
  <si>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</si>
  <si>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</si>
  <si>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</si>
  <si>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</si>
  <si>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</si>
  <si>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</si>
  <si>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</si>
  <si>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</si>
  <si>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</si>
  <si>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</si>
  <si>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</si>
  <si>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</si>
  <si>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</si>
  <si>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</si>
  <si>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</si>
  <si>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</si>
  <si>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</si>
  <si>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</si>
  <si>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</si>
  <si>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</si>
  <si>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</si>
  <si>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</si>
  <si>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</si>
  <si>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</si>
  <si>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</si>
  <si>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</si>
  <si>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</si>
  <si>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</si>
  <si>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</si>
  <si>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</si>
  <si>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</si>
  <si>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</si>
  <si>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</si>
  <si>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</si>
  <si>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</si>
  <si>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</si>
  <si>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</si>
  <si>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</si>
  <si>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</si>
  <si>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</si>
  <si>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</si>
  <si>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</si>
  <si>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</si>
  <si>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</si>
  <si>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</si>
  <si>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</si>
  <si>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</si>
  <si>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</si>
  <si>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</si>
  <si>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</si>
  <si>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</si>
  <si>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</si>
  <si>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</si>
  <si>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</si>
  <si>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</si>
  <si>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</si>
  <si>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</si>
  <si>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</si>
  <si>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</si>
  <si>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</si>
  <si>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</si>
  <si>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</si>
  <si>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</si>
  <si>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</si>
  <si>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</si>
  <si>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</si>
  <si>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</si>
  <si>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</si>
  <si>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</si>
  <si>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</si>
  <si>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</si>
  <si>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</si>
  <si>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</si>
  <si>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</si>
  <si>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</si>
  <si>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</si>
  <si>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</si>
  <si>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</si>
  <si>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</si>
  <si>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</si>
  <si>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</si>
  <si>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</si>
  <si>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</si>
  <si>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</si>
  <si>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</si>
  <si>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</si>
  <si>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</si>
  <si>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</si>
  <si>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</si>
  <si>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</si>
  <si>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</si>
  <si>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</si>
  <si>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</si>
  <si>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</si>
  <si>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</si>
  <si>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</si>
  <si>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</si>
  <si>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</si>
  <si>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</si>
  <si>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</si>
  <si>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</si>
  <si>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</si>
  <si>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</si>
  <si>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</si>
  <si>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</si>
  <si>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</si>
  <si>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</si>
  <si>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</si>
  <si>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</si>
  <si>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</si>
  <si>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</si>
  <si>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</si>
  <si>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</si>
  <si>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</si>
  <si>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</si>
  <si>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</si>
  <si>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</si>
  <si>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</si>
  <si>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</si>
  <si>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</si>
  <si>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</si>
  <si>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</si>
  <si>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</si>
  <si>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</si>
  <si>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</si>
  <si>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</si>
  <si>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</si>
  <si>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</si>
  <si>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</si>
  <si>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</si>
  <si>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</si>
  <si>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</si>
  <si>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</si>
  <si>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</si>
  <si>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</si>
  <si>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</si>
  <si>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</si>
  <si>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</si>
  <si>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</si>
  <si>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</si>
  <si>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</si>
  <si>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</si>
  <si>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</si>
  <si>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</si>
  <si>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</si>
  <si>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</si>
  <si>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</si>
  <si>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</si>
  <si>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</si>
  <si>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</si>
  <si>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</si>
  <si>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</si>
  <si>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</si>
  <si>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</si>
  <si>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</si>
  <si>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</si>
  <si>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</si>
  <si>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</si>
  <si>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</si>
  <si>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</si>
  <si>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</si>
  <si>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</si>
  <si>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</si>
  <si>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</si>
  <si>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</si>
  <si>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</si>
  <si>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</si>
  <si>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</si>
  <si>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</si>
  <si>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</si>
  <si>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</si>
  <si>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</si>
  <si>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</si>
  <si>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</si>
  <si>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</si>
  <si>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</si>
  <si>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</si>
  <si>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</si>
  <si>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</si>
  <si>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</si>
  <si>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</si>
  <si>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</si>
  <si>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</si>
  <si>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</si>
  <si>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</si>
  <si>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</si>
  <si>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</si>
  <si>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</si>
  <si>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</si>
  <si>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</si>
  <si>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</si>
  <si>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</si>
  <si>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</si>
  <si>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</si>
  <si>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</si>
  <si>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</si>
  <si>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</si>
  <si>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</si>
  <si>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</si>
  <si>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</si>
  <si>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</si>
  <si>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</si>
  <si>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</si>
  <si>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</si>
  <si>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</si>
  <si>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</si>
  <si>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</si>
  <si>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</si>
  <si>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</si>
  <si>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</si>
  <si>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</si>
  <si>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</si>
  <si>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</si>
  <si>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</si>
  <si>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</si>
  <si>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</si>
  <si>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</si>
  <si>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</si>
  <si>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</si>
  <si>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</si>
  <si>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</si>
  <si>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</si>
  <si>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</si>
  <si>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</si>
  <si>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</si>
  <si>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</si>
  <si>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</si>
  <si>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</si>
  <si>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</si>
  <si>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</si>
  <si>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</si>
  <si>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</si>
  <si>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</si>
  <si>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</si>
  <si>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</si>
  <si>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</si>
  <si>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</si>
  <si>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</si>
  <si>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</si>
  <si>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</si>
  <si>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</si>
  <si>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</si>
  <si>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</si>
  <si>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</si>
  <si>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</si>
  <si>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</si>
  <si>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</si>
  <si>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</si>
  <si>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</si>
  <si>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</si>
  <si>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</si>
  <si>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</si>
  <si>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</si>
  <si>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</si>
  <si>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</si>
  <si>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</si>
  <si>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</si>
  <si>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</si>
  <si>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</si>
  <si>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</si>
  <si>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</si>
  <si>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</si>
  <si>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</si>
  <si>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</si>
  <si>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</si>
  <si>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</si>
  <si>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</si>
  <si>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</si>
  <si>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</si>
  <si>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</si>
  <si>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</si>
  <si>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</si>
  <si>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</si>
  <si>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</si>
  <si>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</si>
  <si>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</si>
  <si>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</si>
  <si>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</si>
  <si>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</si>
  <si>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</si>
  <si>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</si>
  <si>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</si>
  <si>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</si>
  <si>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</si>
  <si>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</si>
  <si>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</si>
  <si>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</si>
  <si>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</si>
  <si>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</si>
  <si>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</si>
  <si>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</si>
  <si>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</si>
  <si>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</si>
  <si>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</si>
  <si>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</si>
  <si>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</si>
  <si>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</si>
  <si>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</si>
  <si>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</si>
  <si>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</si>
  <si>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</si>
  <si>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</si>
  <si>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</si>
  <si>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</si>
  <si>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</si>
  <si>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</si>
  <si>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</si>
  <si>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</si>
  <si>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</si>
  <si>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</si>
  <si>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</si>
  <si>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</si>
  <si>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</si>
  <si>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</si>
  <si>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</si>
  <si>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</si>
  <si>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</si>
  <si>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</si>
  <si>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</si>
  <si>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</si>
  <si>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</si>
  <si>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</si>
  <si>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</si>
  <si>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</si>
  <si>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</si>
  <si>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</si>
  <si>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</si>
  <si>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</si>
  <si>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</si>
  <si>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</si>
  <si>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</si>
  <si>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</si>
  <si>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</si>
  <si>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</si>
  <si>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</si>
  <si>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</si>
  <si>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</si>
  <si>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</si>
  <si>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</si>
  <si>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</si>
  <si>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</si>
  <si>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</si>
  <si>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</si>
  <si>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</si>
  <si>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</si>
  <si>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</si>
  <si>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</si>
  <si>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</si>
  <si>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</si>
  <si>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</si>
  <si>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</si>
  <si>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</si>
  <si>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</si>
  <si>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</si>
  <si>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</si>
  <si>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</si>
  <si>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</si>
  <si>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</si>
  <si>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</si>
  <si>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</si>
  <si>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</si>
  <si>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</si>
  <si>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</si>
  <si>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</si>
  <si>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</si>
  <si>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</si>
  <si>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</si>
  <si>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</si>
  <si>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</si>
  <si>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</si>
  <si>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</si>
  <si>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</si>
  <si>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</si>
  <si>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</si>
  <si>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</si>
  <si>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</si>
  <si>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</si>
  <si>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</si>
  <si>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</si>
  <si>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</si>
  <si>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</si>
  <si>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</si>
  <si>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</si>
  <si>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</si>
  <si>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</si>
  <si>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</si>
  <si>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</si>
  <si>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</si>
  <si>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</si>
  <si>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</si>
  <si>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</si>
  <si>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</si>
  <si>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</si>
  <si>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</si>
  <si>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</si>
  <si>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</si>
  <si>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</si>
  <si>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</si>
  <si>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</si>
  <si>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</si>
  <si>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</si>
  <si>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</si>
  <si>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</si>
  <si>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</si>
  <si>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</si>
  <si>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</si>
  <si>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</si>
  <si>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</si>
  <si>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</si>
  <si>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</si>
  <si>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</si>
  <si>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</si>
  <si>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</si>
  <si>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</si>
  <si>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</si>
  <si>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</si>
  <si>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</si>
  <si>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</si>
  <si>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</si>
  <si>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</si>
  <si>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</si>
  <si>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</si>
  <si>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</si>
  <si>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</si>
  <si>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</si>
  <si>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</si>
  <si>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</si>
  <si>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</si>
  <si>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</si>
  <si>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</si>
  <si>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</si>
  <si>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</si>
  <si>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</si>
  <si>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</si>
  <si>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</si>
  <si>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</si>
  <si>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</si>
  <si>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</si>
  <si>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</si>
  <si>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</si>
  <si>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</si>
  <si>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</si>
  <si>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</si>
  <si>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</si>
  <si>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</si>
  <si>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</si>
  <si>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</si>
  <si>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</si>
  <si>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</si>
  <si>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</si>
  <si>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</si>
  <si>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</si>
  <si>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</si>
  <si>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</si>
  <si>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</si>
  <si>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</si>
  <si>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</si>
  <si>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</si>
  <si>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</si>
  <si>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</si>
  <si>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</si>
  <si>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</si>
  <si>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</si>
  <si>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</si>
  <si>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</si>
  <si>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</si>
  <si>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</si>
  <si>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</si>
  <si>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</si>
  <si>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</si>
  <si>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</si>
  <si>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</si>
  <si>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</si>
  <si>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</si>
  <si>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</si>
  <si>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</si>
  <si>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</si>
  <si>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</si>
  <si>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</si>
  <si>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</si>
  <si>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</si>
  <si>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</si>
  <si>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</si>
  <si>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</si>
  <si>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</si>
  <si>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</si>
  <si>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</si>
  <si>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</si>
  <si>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</si>
  <si>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</si>
  <si>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</si>
  <si>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</si>
  <si>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</si>
  <si>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</si>
  <si>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</si>
  <si>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</si>
  <si>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</si>
  <si>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</si>
  <si>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</si>
  <si>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</si>
  <si>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</si>
  <si>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</si>
  <si>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</si>
  <si>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</si>
  <si>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</si>
  <si>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</si>
  <si>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</si>
  <si>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</si>
  <si>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</si>
  <si>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</si>
  <si>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</si>
  <si>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</si>
  <si>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</si>
  <si>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</si>
  <si>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</si>
  <si>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</si>
  <si>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</si>
  <si>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</si>
  <si>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</si>
  <si>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</si>
  <si>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</si>
  <si>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</si>
  <si>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</si>
  <si>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</si>
  <si>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</si>
  <si>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</si>
  <si>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</si>
  <si>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</si>
  <si>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</si>
  <si>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</si>
  <si>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</si>
  <si>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</si>
  <si>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</si>
  <si>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</si>
  <si>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</si>
  <si>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</si>
  <si>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</si>
  <si>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</si>
  <si>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</si>
  <si>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</si>
  <si>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</si>
  <si>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</si>
  <si>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</si>
  <si>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</si>
  <si>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</si>
  <si>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</si>
  <si>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</si>
  <si>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</si>
  <si>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</si>
  <si>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</si>
  <si>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</si>
  <si>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</si>
  <si>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</si>
  <si>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</si>
  <si>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</si>
  <si>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</si>
  <si>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</si>
  <si>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</si>
  <si>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</si>
  <si>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</si>
  <si>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</si>
  <si>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</si>
  <si>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</si>
  <si>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</si>
  <si>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</si>
  <si>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</si>
  <si>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</si>
  <si>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</si>
  <si>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</si>
  <si>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</si>
  <si>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</si>
  <si>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</si>
  <si>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</si>
  <si>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</si>
  <si>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</si>
  <si>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</si>
  <si>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</si>
  <si>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</si>
  <si>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</si>
  <si>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</si>
  <si>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</si>
  <si>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</si>
  <si>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</si>
  <si>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</si>
  <si>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</si>
  <si>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</si>
  <si>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</si>
  <si>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</si>
  <si>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</si>
  <si>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</si>
  <si>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</si>
  <si>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</si>
  <si>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</si>
  <si>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</si>
  <si>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</si>
  <si>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</si>
  <si>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</si>
  <si>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</si>
  <si>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</si>
  <si>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</si>
  <si>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</si>
  <si>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</si>
  <si>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</si>
  <si>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</si>
  <si>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</si>
  <si>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</si>
  <si>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</si>
  <si>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</si>
  <si>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</si>
  <si>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</si>
  <si>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</si>
  <si>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</si>
  <si>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</si>
  <si>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</si>
  <si>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</si>
  <si>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</si>
  <si>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</si>
  <si>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</si>
  <si>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</si>
  <si>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</si>
  <si>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</si>
  <si>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</si>
  <si>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</si>
  <si>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</si>
  <si>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</si>
  <si>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</si>
  <si>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</si>
  <si>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</si>
  <si>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</si>
  <si>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</si>
  <si>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</si>
  <si>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</si>
  <si>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</si>
  <si>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</si>
  <si>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</si>
  <si>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</si>
  <si>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</si>
  <si>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</si>
  <si>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</si>
  <si>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</si>
  <si>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</si>
  <si>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</si>
  <si>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</si>
  <si>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</si>
  <si>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</si>
  <si>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</si>
  <si>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</si>
  <si>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</si>
  <si>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</si>
  <si>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</si>
  <si>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</si>
  <si>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</si>
  <si>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</si>
  <si>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</si>
  <si>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</si>
  <si>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</si>
  <si>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</si>
  <si>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</si>
  <si>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</si>
  <si>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</si>
  <si>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</si>
  <si>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</si>
  <si>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</si>
  <si>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</si>
  <si>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</si>
  <si>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</si>
  <si>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</si>
  <si>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</si>
  <si>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</si>
  <si>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</si>
  <si>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</si>
  <si>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</si>
  <si>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</si>
  <si>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</si>
  <si>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</si>
  <si>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</si>
  <si>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</si>
  <si>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</si>
  <si>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</si>
  <si>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</si>
  <si>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</si>
  <si>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</si>
  <si>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</si>
  <si>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</si>
  <si>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</si>
  <si>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</si>
  <si>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</si>
  <si>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</si>
  <si>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</si>
  <si>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</si>
  <si>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</si>
  <si>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</si>
  <si>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</si>
  <si>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</si>
  <si>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</si>
  <si>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</si>
  <si>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</si>
  <si>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</si>
  <si>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</si>
  <si>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</si>
  <si>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</si>
  <si>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</si>
  <si>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</si>
  <si>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</si>
  <si>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</si>
  <si>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</si>
  <si>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</si>
  <si>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</si>
  <si>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</si>
  <si>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</si>
  <si>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</si>
  <si>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</si>
  <si>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</si>
  <si>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</si>
  <si>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</si>
  <si>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</si>
  <si>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</si>
  <si>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</si>
  <si>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</si>
  <si>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</si>
  <si>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</si>
  <si>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</si>
  <si>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</si>
  <si>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</si>
  <si>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</si>
  <si>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</si>
  <si>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</si>
  <si>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</si>
  <si>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</si>
  <si>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</si>
  <si>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</si>
  <si>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</si>
  <si>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</si>
  <si>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</si>
  <si>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</si>
  <si>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</si>
  <si>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</si>
  <si>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</si>
  <si>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</si>
  <si>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</si>
  <si>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</si>
  <si>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</si>
  <si>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</si>
  <si>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</si>
  <si>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</si>
  <si>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</si>
  <si>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</si>
  <si>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</si>
  <si>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</si>
  <si>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</si>
  <si>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</si>
  <si>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</si>
  <si>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</si>
  <si>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</si>
  <si>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</si>
  <si>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</si>
  <si>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</si>
  <si>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</si>
  <si>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</si>
  <si>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</si>
  <si>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</si>
  <si>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</si>
  <si>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</si>
  <si>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</si>
  <si>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</si>
  <si>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</si>
  <si>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</si>
  <si>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</si>
  <si>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</si>
  <si>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</si>
  <si>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</si>
  <si>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</si>
  <si>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</si>
  <si>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</si>
  <si>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</si>
  <si>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</si>
  <si>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</si>
  <si>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</si>
  <si>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</si>
  <si>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</si>
  <si>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</si>
  <si>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</si>
  <si>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</si>
  <si>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</si>
  <si>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</si>
  <si>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</si>
  <si>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</si>
  <si>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</si>
  <si>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</si>
  <si>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</si>
  <si>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</si>
  <si>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</si>
  <si>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</si>
  <si>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</si>
  <si>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</si>
  <si>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</si>
  <si>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</si>
  <si>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</si>
  <si>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</si>
  <si>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</si>
  <si>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</si>
  <si>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</si>
  <si>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</si>
  <si>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</si>
  <si>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</si>
  <si>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</si>
  <si>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</si>
  <si>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</si>
  <si>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</si>
  <si>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</si>
  <si>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</si>
  <si>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</si>
  <si>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</si>
  <si>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</si>
  <si>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</si>
  <si>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</si>
  <si>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</si>
  <si>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</si>
  <si>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</si>
  <si>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</si>
  <si>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</si>
  <si>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</si>
  <si>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</si>
  <si>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</si>
  <si>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</si>
  <si>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</si>
  <si>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</si>
  <si>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</si>
  <si>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</si>
  <si>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</si>
  <si>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</si>
  <si>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</si>
  <si>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</si>
  <si>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</si>
  <si>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</si>
  <si>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</si>
  <si>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</si>
  <si>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</si>
  <si>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</si>
  <si>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</si>
  <si>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</si>
  <si>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</si>
  <si>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</si>
  <si>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</si>
  <si>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</si>
  <si>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</si>
  <si>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</si>
  <si>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</si>
  <si>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</si>
  <si>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</si>
  <si>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</si>
  <si>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</si>
  <si>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</si>
  <si>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</si>
  <si>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</si>
  <si>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</si>
  <si>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</si>
  <si>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</si>
  <si>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</si>
  <si>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</si>
  <si>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</si>
  <si>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</si>
  <si>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</si>
  <si>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</si>
  <si>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</si>
  <si>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</si>
  <si>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</si>
  <si>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</si>
  <si>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</si>
  <si>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</si>
  <si>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</si>
  <si>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</si>
  <si>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</si>
  <si>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</si>
  <si>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</si>
  <si>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</si>
  <si>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</si>
  <si>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</si>
  <si>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</si>
  <si>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</si>
  <si>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</si>
  <si>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</si>
  <si>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</si>
  <si>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</si>
  <si>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</si>
  <si>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</si>
  <si>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</si>
  <si>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</si>
  <si>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</si>
  <si>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</si>
  <si>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</si>
  <si>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</si>
  <si>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</si>
  <si>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</si>
  <si>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</si>
  <si>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</si>
  <si>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</si>
  <si>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</si>
  <si>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</si>
  <si>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</si>
  <si>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</si>
  <si>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</si>
  <si>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</si>
  <si>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</si>
  <si>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</si>
  <si>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</si>
  <si>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</si>
  <si>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</si>
  <si>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</si>
  <si>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</si>
  <si>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</si>
  <si>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</si>
  <si>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</si>
  <si>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</si>
  <si>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</si>
  <si>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</si>
  <si>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</si>
  <si>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</si>
  <si>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</si>
  <si>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</si>
  <si>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</si>
  <si>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</si>
  <si>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</si>
  <si>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</si>
  <si>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</si>
  <si>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</si>
  <si>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</si>
  <si>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</si>
  <si>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</si>
  <si>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</si>
  <si>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</si>
  <si>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</si>
  <si>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</si>
  <si>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</si>
  <si>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</si>
  <si>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</si>
  <si>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</si>
  <si>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</si>
  <si>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</si>
  <si>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</si>
  <si>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</si>
  <si>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</si>
  <si>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</si>
  <si>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</si>
  <si>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</si>
  <si>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</si>
  <si>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</si>
  <si>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</si>
  <si>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</si>
  <si>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</si>
  <si>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</si>
  <si>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</si>
  <si>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</si>
  <si>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</si>
  <si>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</si>
  <si>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</si>
  <si>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</si>
  <si>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</si>
  <si>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</si>
  <si>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</si>
  <si>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</si>
  <si>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</si>
  <si>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</si>
  <si>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</si>
  <si>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</si>
  <si>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</si>
  <si>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</si>
  <si>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</si>
  <si>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</si>
  <si>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</si>
  <si>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</si>
  <si>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</si>
  <si>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</si>
  <si>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</si>
  <si>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</si>
  <si>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</si>
  <si>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</si>
  <si>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</si>
  <si>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</si>
  <si>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</si>
  <si>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</si>
  <si>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</si>
  <si>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</si>
  <si>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</si>
  <si>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</si>
  <si>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</si>
  <si>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</si>
  <si>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</si>
  <si>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</si>
  <si>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</si>
  <si>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</si>
  <si>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</si>
  <si>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</si>
  <si>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</si>
  <si>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</si>
  <si>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</si>
  <si>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</si>
  <si>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</si>
  <si>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</si>
  <si>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</si>
  <si>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</si>
  <si>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</si>
  <si>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</si>
  <si>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</si>
  <si>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</si>
  <si>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</si>
  <si>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</si>
  <si>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</si>
  <si>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</si>
  <si>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</si>
  <si>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</si>
  <si>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</si>
  <si>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</si>
  <si>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</si>
  <si>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</si>
  <si>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</si>
  <si>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</si>
  <si>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</si>
  <si>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</si>
  <si>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</si>
  <si>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</si>
  <si>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</si>
  <si>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</si>
  <si>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</si>
  <si>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</si>
  <si>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</si>
  <si>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</si>
  <si>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</si>
  <si>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</si>
  <si>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</si>
  <si>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</si>
  <si>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</si>
  <si>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</si>
  <si>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</si>
  <si>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</si>
  <si>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</si>
  <si>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</si>
  <si>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</si>
  <si>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</si>
  <si>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</si>
  <si>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</si>
  <si>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</si>
  <si>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</si>
  <si>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</si>
  <si>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</si>
  <si>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</si>
  <si>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</si>
  <si>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</si>
  <si>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</si>
  <si>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</si>
  <si>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</si>
  <si>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</si>
  <si>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</si>
  <si>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</si>
  <si>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</si>
  <si>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</si>
  <si>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</si>
  <si>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</si>
  <si>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</si>
  <si>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</si>
  <si>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</si>
  <si>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</si>
  <si>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</si>
  <si>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</si>
  <si>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</si>
  <si>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</si>
  <si>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</si>
  <si>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</si>
  <si>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</si>
  <si>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</si>
  <si>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</si>
  <si>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</si>
  <si>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</si>
  <si>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</si>
  <si>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</si>
  <si>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</si>
  <si>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</si>
  <si>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</si>
  <si>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</si>
  <si>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</si>
  <si>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</si>
  <si>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</si>
  <si>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</si>
  <si>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</si>
  <si>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</si>
  <si>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</si>
  <si>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</si>
  <si>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</si>
  <si>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</si>
  <si>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</si>
  <si>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</si>
  <si>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</si>
  <si>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</si>
  <si>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</si>
  <si>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</si>
  <si>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</si>
  <si>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</si>
  <si>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</si>
  <si>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</si>
  <si>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</si>
  <si>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</si>
  <si>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</si>
  <si>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</si>
  <si>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</si>
  <si>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</si>
  <si>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</si>
  <si>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</si>
  <si>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</si>
  <si>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</si>
  <si>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</si>
  <si>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</si>
  <si>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</si>
  <si>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</si>
  <si>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</si>
  <si>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</si>
  <si>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</si>
  <si>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</si>
  <si>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</si>
  <si>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</si>
  <si>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</si>
  <si>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</si>
  <si>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</si>
  <si>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</si>
  <si>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</si>
  <si>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</si>
  <si>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</si>
  <si>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</si>
  <si>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</si>
  <si>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</si>
  <si>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</si>
  <si>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</si>
  <si>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</si>
  <si>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</si>
  <si>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</si>
  <si>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</si>
  <si>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</si>
  <si>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</si>
  <si>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</si>
  <si>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</si>
  <si>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</si>
  <si>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</si>
  <si>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</si>
  <si>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</si>
  <si>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</si>
  <si>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</si>
  <si>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</si>
  <si>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</si>
  <si>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</si>
  <si>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</si>
  <si>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</si>
  <si>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</si>
  <si>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</si>
  <si>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</si>
  <si>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</si>
  <si>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</si>
  <si>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</si>
  <si>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</si>
  <si>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</si>
  <si>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</si>
  <si>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</si>
  <si>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</si>
  <si>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</si>
  <si>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</si>
  <si>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</si>
  <si>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</si>
  <si>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</si>
  <si>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</si>
  <si>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</si>
  <si>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</si>
  <si>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</si>
  <si>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</si>
  <si>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</si>
  <si>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</si>
  <si>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</si>
  <si>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</si>
  <si>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</si>
  <si>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</si>
  <si>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</si>
  <si>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</si>
  <si>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</si>
  <si>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</si>
  <si>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</si>
  <si>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</si>
  <si>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</si>
  <si>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</si>
  <si>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</si>
  <si>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</si>
  <si>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</si>
  <si>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</si>
  <si>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</si>
  <si>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</si>
  <si>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</si>
  <si>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</si>
  <si>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</si>
  <si>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</si>
  <si>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</si>
  <si>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</si>
  <si>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</si>
  <si>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</si>
  <si>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</si>
  <si>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</si>
  <si>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</si>
  <si>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</si>
  <si>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</si>
  <si>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</si>
  <si>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</si>
  <si>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</si>
  <si>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</si>
  <si>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</si>
  <si>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</si>
  <si>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</si>
  <si>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</si>
  <si>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</si>
  <si>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</si>
  <si>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</si>
  <si>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</si>
  <si>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</si>
  <si>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</si>
  <si>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</si>
  <si>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</si>
  <si>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</si>
  <si>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</si>
  <si>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</si>
  <si>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</si>
  <si>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</si>
  <si>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</si>
  <si>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</si>
  <si>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</si>
  <si>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</si>
  <si>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</si>
  <si>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</si>
  <si>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</si>
  <si>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</si>
  <si>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</si>
  <si>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</si>
  <si>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</si>
  <si>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</si>
  <si>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</si>
  <si>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</si>
  <si>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</si>
  <si>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</si>
  <si>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</si>
  <si>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</si>
  <si>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</si>
  <si>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</si>
  <si>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</si>
  <si>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</si>
  <si>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</si>
  <si>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</si>
  <si>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</si>
  <si>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</si>
  <si>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</si>
  <si>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</si>
  <si>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</si>
  <si>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</si>
  <si>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</si>
  <si>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</si>
  <si>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</si>
  <si>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</si>
  <si>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</si>
  <si>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</si>
  <si>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</si>
  <si>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</si>
  <si>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</si>
  <si>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</si>
  <si>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</si>
  <si>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</si>
  <si>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</si>
  <si>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</si>
  <si>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</si>
  <si>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</si>
  <si>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</si>
  <si>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</si>
  <si>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</si>
  <si>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</si>
  <si>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</si>
  <si>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</si>
  <si>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</si>
  <si>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</si>
  <si>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</si>
  <si>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</si>
  <si>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</si>
  <si>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</si>
  <si>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</si>
  <si>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</si>
  <si>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</si>
  <si>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</si>
  <si>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</si>
  <si>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</si>
  <si>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</si>
  <si>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</si>
  <si>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</si>
  <si>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</si>
  <si>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</si>
  <si>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</si>
  <si>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</si>
  <si>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</si>
  <si>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</si>
  <si>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</si>
  <si>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</si>
  <si>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</si>
  <si>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</si>
  <si>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</si>
  <si>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</si>
  <si>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</si>
  <si>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</si>
  <si>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</si>
  <si>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</si>
  <si>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</si>
  <si>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</si>
  <si>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</si>
  <si>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</si>
  <si>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</si>
  <si>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</si>
  <si>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</si>
  <si>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</si>
  <si>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</si>
  <si>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</si>
  <si>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</si>
  <si>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</si>
  <si>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</si>
  <si>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</si>
  <si>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</si>
  <si>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</si>
  <si>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</si>
  <si>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</si>
  <si>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</si>
  <si>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</si>
  <si>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</si>
  <si>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</si>
  <si>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</si>
  <si>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</si>
  <si>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</si>
  <si>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</si>
  <si>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</si>
  <si>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</si>
  <si>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</si>
  <si>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</si>
  <si>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</si>
  <si>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</si>
  <si>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</si>
  <si>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</si>
  <si>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</si>
  <si>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</si>
  <si>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</si>
  <si>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</si>
  <si>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</si>
  <si>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</si>
  <si>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</si>
  <si>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</si>
  <si>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</si>
  <si>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</si>
  <si>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</si>
  <si>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</si>
  <si>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</si>
  <si>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</si>
  <si>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</si>
  <si>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</si>
  <si>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</si>
  <si>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</si>
  <si>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</si>
  <si>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</si>
  <si>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</si>
  <si>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</si>
  <si>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</si>
  <si>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</si>
  <si>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</si>
  <si>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</si>
  <si>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</si>
  <si>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</si>
  <si>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</si>
  <si>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</si>
  <si>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</si>
  <si>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</si>
  <si>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</si>
  <si>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</si>
  <si>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</si>
  <si>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</si>
  <si>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</si>
  <si>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</si>
  <si>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</si>
  <si>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</si>
  <si>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</si>
  <si>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</si>
  <si>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</si>
  <si>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</si>
  <si>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</si>
  <si>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</si>
  <si>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</si>
  <si>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</si>
  <si>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</si>
  <si>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</si>
  <si>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</si>
  <si>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</si>
  <si>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</si>
  <si>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</si>
  <si>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</si>
  <si>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</si>
  <si>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</si>
  <si>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</si>
  <si>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</si>
  <si>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</si>
  <si>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</si>
  <si>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</si>
  <si>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</si>
  <si>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</si>
  <si>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</si>
  <si>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</si>
  <si>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</si>
  <si>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</si>
  <si>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</si>
  <si>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</si>
  <si>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</si>
  <si>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</si>
  <si>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</si>
  <si>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</si>
  <si>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</si>
  <si>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</si>
  <si>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</si>
  <si>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</si>
  <si>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</si>
  <si>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</si>
  <si>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</si>
  <si>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</si>
  <si>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</si>
  <si>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</si>
  <si>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</si>
  <si>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</si>
  <si>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</si>
  <si>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</si>
  <si>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</si>
  <si>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</si>
  <si>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</si>
  <si>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</si>
  <si>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</si>
  <si>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</si>
  <si>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</si>
  <si>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</si>
  <si>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</si>
  <si>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</si>
  <si>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</si>
  <si>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</si>
  <si>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</si>
  <si>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</si>
  <si>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</si>
  <si>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</si>
  <si>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</si>
  <si>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</si>
  <si>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</si>
  <si>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</si>
  <si>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</si>
  <si>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</si>
  <si>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</si>
  <si>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</si>
  <si>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</si>
  <si>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</si>
  <si>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</si>
  <si>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</si>
  <si>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</si>
  <si>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</si>
  <si>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</si>
  <si>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</si>
  <si>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</si>
  <si>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</si>
  <si>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</si>
  <si>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</si>
  <si>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</si>
  <si>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</si>
  <si>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</si>
  <si>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</si>
  <si>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</si>
  <si>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</si>
  <si>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</si>
  <si>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</si>
  <si>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</si>
  <si>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</si>
  <si>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</si>
  <si>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</si>
  <si>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</si>
  <si>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</si>
  <si>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</si>
  <si>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</si>
  <si>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</si>
  <si>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</si>
  <si>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</si>
  <si>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</si>
  <si>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</si>
  <si>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</si>
  <si>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</si>
  <si>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</si>
  <si>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</si>
  <si>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</si>
  <si>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</si>
  <si>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</si>
  <si>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</si>
  <si>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</si>
  <si>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</si>
  <si>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</si>
  <si>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</si>
  <si>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</si>
  <si>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</si>
  <si>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</si>
  <si>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</si>
  <si>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</si>
  <si>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</si>
  <si>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</si>
  <si>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</si>
  <si>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</si>
  <si>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</si>
  <si>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</si>
  <si>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</si>
  <si>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</si>
  <si>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</si>
  <si>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</si>
  <si>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</si>
  <si>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</si>
  <si>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</si>
  <si>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</si>
  <si>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</si>
  <si>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</si>
  <si>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</si>
  <si>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</si>
  <si>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</si>
  <si>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</si>
  <si>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</si>
  <si>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</si>
  <si>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</si>
  <si>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</si>
  <si>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</si>
  <si>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</si>
  <si>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</si>
  <si>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</si>
  <si>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</si>
  <si>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</si>
  <si>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</si>
  <si>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</si>
  <si>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</si>
  <si>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</si>
  <si>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</si>
  <si>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</si>
  <si>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</si>
  <si>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</si>
  <si>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</si>
  <si>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</si>
  <si>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</si>
  <si>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</si>
  <si>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</si>
  <si>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</si>
  <si>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</si>
  <si>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</si>
  <si>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</si>
  <si>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</si>
  <si>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</si>
  <si>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</si>
  <si>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</si>
  <si>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</si>
  <si>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</si>
  <si>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</si>
  <si>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</si>
  <si>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</si>
  <si>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</si>
  <si>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</si>
  <si>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</si>
  <si>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</si>
  <si>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</si>
  <si>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</si>
  <si>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</si>
  <si>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</si>
  <si>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</si>
  <si>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</si>
  <si>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</si>
  <si>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</si>
  <si>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</si>
  <si>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</si>
  <si>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</si>
  <si>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</si>
  <si>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</si>
  <si>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</si>
  <si>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</si>
  <si>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</si>
  <si>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</si>
  <si>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</si>
  <si>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</si>
  <si>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</si>
  <si>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</si>
  <si>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</si>
  <si>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</si>
  <si>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</si>
  <si>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</si>
  <si>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</si>
  <si>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</si>
  <si>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</si>
  <si>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</si>
  <si>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</si>
  <si>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</si>
  <si>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</si>
  <si>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</si>
  <si>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</si>
  <si>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</si>
  <si>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</si>
  <si>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</si>
  <si>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</si>
  <si>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</si>
  <si>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</si>
  <si>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</si>
  <si>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</si>
  <si>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</si>
  <si>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</si>
  <si>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</si>
  <si>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</si>
  <si>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</si>
  <si>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</si>
  <si>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</si>
  <si>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</si>
  <si>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</si>
  <si>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</si>
  <si>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</si>
  <si>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</si>
  <si>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</si>
  <si>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</si>
  <si>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</si>
  <si>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</si>
  <si>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</si>
  <si>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</si>
  <si>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</si>
  <si>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</si>
  <si>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</si>
  <si>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</si>
  <si>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</si>
  <si>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</si>
  <si>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</si>
  <si>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</si>
  <si>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</si>
  <si>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</si>
  <si>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</si>
  <si>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</si>
  <si>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</si>
  <si>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</si>
  <si>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</si>
  <si>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</si>
  <si>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</si>
  <si>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</si>
  <si>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</si>
  <si>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</si>
  <si>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</si>
  <si>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</si>
  <si>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</si>
  <si>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</si>
  <si>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</si>
  <si>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</si>
  <si>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</si>
  <si>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</si>
  <si>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</si>
  <si>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</si>
  <si>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</si>
  <si>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</si>
  <si>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</si>
  <si>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</si>
  <si>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</si>
  <si>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</si>
  <si>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</si>
  <si>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</si>
  <si>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</si>
  <si>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</si>
  <si>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</si>
  <si>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</si>
  <si>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</si>
  <si>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</si>
  <si>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</si>
  <si>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</si>
  <si>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</si>
  <si>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</si>
  <si>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</si>
  <si>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</si>
  <si>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</si>
  <si>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</si>
  <si>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</si>
  <si>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</si>
  <si>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</si>
  <si>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</si>
  <si>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</si>
  <si>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</si>
  <si>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</si>
  <si>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</si>
  <si>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</si>
  <si>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</si>
  <si>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</si>
  <si>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</si>
  <si>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</si>
  <si>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</si>
  <si>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</si>
  <si>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</si>
  <si>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</si>
  <si>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</si>
  <si>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</si>
  <si>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</si>
  <si>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</si>
  <si>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</si>
  <si>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</si>
  <si>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</si>
  <si>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</si>
  <si>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</si>
  <si>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</si>
  <si>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</si>
  <si>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</si>
  <si>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</si>
  <si>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</si>
  <si>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</si>
  <si>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</si>
  <si>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</si>
  <si>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</si>
  <si>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</si>
  <si>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</si>
  <si>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</si>
  <si>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</si>
  <si>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</si>
  <si>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</si>
  <si>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</si>
  <si>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</si>
  <si>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</si>
  <si>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</si>
  <si>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</si>
  <si>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</si>
  <si>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</si>
  <si>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</si>
  <si>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</si>
  <si>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</si>
  <si>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</si>
  <si>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</si>
  <si>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</si>
  <si>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</si>
  <si>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</si>
  <si>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</si>
  <si>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</si>
  <si>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</si>
  <si>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</si>
  <si>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</si>
  <si>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</si>
  <si>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</si>
  <si>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</si>
  <si>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</si>
  <si>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</si>
  <si>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</si>
  <si>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</si>
  <si>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</si>
  <si>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</si>
  <si>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</si>
  <si>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</si>
  <si>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</si>
  <si>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</si>
  <si>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</si>
  <si>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</si>
  <si>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</si>
  <si>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</si>
  <si>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</si>
  <si>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</si>
  <si>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</si>
  <si>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</si>
  <si>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</si>
  <si>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</si>
  <si>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</si>
  <si>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</si>
  <si>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</si>
  <si>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</si>
  <si>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</si>
  <si>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</si>
  <si>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</si>
  <si>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</si>
  <si>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</si>
  <si>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</si>
  <si>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</si>
  <si>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</si>
  <si>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</si>
  <si>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</si>
  <si>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</si>
  <si>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</si>
  <si>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</si>
  <si>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</si>
  <si>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</si>
  <si>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</si>
  <si>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</si>
  <si>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</si>
  <si>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</si>
  <si>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</si>
  <si>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</si>
  <si>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</si>
  <si>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</si>
  <si>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</si>
  <si>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</si>
  <si>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</si>
  <si>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</si>
  <si>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</si>
  <si>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</si>
  <si>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</si>
  <si>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</si>
  <si>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</si>
  <si>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</si>
  <si>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</si>
  <si>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</si>
  <si>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</si>
  <si>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</si>
  <si>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</si>
  <si>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</si>
  <si>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</si>
  <si>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</si>
  <si>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</si>
  <si>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</si>
  <si>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</si>
  <si>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</si>
  <si>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</si>
  <si>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</si>
  <si>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</si>
  <si>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</si>
  <si>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</si>
  <si>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</si>
  <si>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</si>
  <si>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</si>
  <si>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</si>
  <si>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</si>
  <si>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</si>
  <si>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</si>
  <si>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</si>
  <si>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</si>
  <si>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</si>
  <si>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</si>
  <si>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</si>
  <si>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</si>
  <si>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</si>
  <si>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</si>
  <si>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</si>
  <si>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</si>
  <si>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</si>
  <si>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</si>
  <si>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</si>
  <si>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</si>
  <si>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</si>
  <si>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</si>
  <si>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</si>
  <si>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</si>
  <si>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</si>
  <si>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</si>
  <si>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</si>
  <si>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</si>
  <si>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</si>
  <si>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</si>
  <si>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</si>
  <si>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</si>
  <si>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</si>
  <si>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</si>
  <si>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</si>
  <si>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</si>
  <si>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</si>
  <si>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</si>
  <si>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</si>
  <si>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</si>
  <si>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</si>
  <si>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</si>
  <si>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</si>
  <si>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</si>
  <si>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</si>
  <si>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</si>
  <si>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</si>
  <si>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</si>
  <si>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</si>
  <si>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</si>
  <si>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</si>
  <si>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</si>
  <si>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</si>
  <si>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</si>
  <si>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</si>
  <si>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</si>
  <si>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</si>
  <si>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</si>
  <si>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</si>
  <si>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</si>
  <si>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</si>
  <si>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</si>
  <si>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</si>
  <si>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</si>
  <si>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</si>
  <si>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</si>
  <si>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</si>
  <si>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</si>
  <si>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</si>
  <si>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</si>
  <si>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</si>
  <si>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</si>
  <si>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</si>
  <si>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</si>
  <si>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</si>
  <si>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</si>
  <si>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</si>
  <si>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</si>
  <si>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</si>
  <si>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</si>
  <si>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</si>
  <si>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</si>
  <si>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</si>
  <si>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</si>
  <si>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</si>
  <si>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</si>
  <si>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</si>
  <si>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</si>
  <si>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</si>
  <si>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</si>
  <si>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</si>
  <si>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</si>
  <si>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</si>
  <si>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</si>
  <si>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</si>
  <si>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</si>
  <si>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</si>
  <si>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</si>
  <si>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</si>
  <si>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</si>
  <si>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</si>
  <si>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</si>
  <si>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</si>
  <si>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</si>
  <si>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</si>
  <si>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</si>
  <si>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</si>
  <si>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</si>
  <si>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</si>
  <si>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</si>
  <si>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</si>
  <si>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</si>
  <si>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</si>
  <si>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</si>
  <si>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</si>
  <si>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</si>
  <si>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</si>
  <si>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</si>
  <si>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</si>
  <si>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</si>
  <si>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</si>
  <si>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</si>
  <si>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</si>
  <si>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</si>
  <si>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</si>
  <si>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</si>
  <si>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</si>
  <si>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</si>
  <si>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</si>
  <si>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</si>
  <si>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</si>
  <si>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</si>
  <si>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</si>
  <si>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</si>
  <si>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</si>
  <si>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</si>
  <si>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</si>
  <si>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</si>
  <si>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</si>
  <si>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</si>
  <si>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</si>
  <si>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</si>
  <si>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</si>
  <si>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</si>
  <si>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</si>
  <si>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</si>
  <si>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</si>
  <si>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</si>
  <si>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</si>
  <si>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</si>
  <si>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</si>
  <si>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</si>
  <si>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</si>
  <si>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</si>
  <si>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</si>
  <si>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</si>
  <si>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</si>
  <si>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</si>
  <si>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</si>
  <si>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</si>
  <si>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</si>
  <si>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</si>
  <si>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</si>
  <si>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</si>
  <si>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</si>
  <si>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</si>
  <si>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</si>
  <si>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</si>
  <si>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</si>
  <si>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</si>
  <si>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</si>
  <si>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</si>
  <si>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</si>
  <si>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</si>
  <si>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</si>
  <si>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</si>
  <si>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</si>
  <si>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</si>
  <si>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</si>
  <si>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</si>
  <si>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</si>
  <si>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</si>
  <si>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</si>
  <si>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</si>
  <si>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</si>
  <si>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</si>
  <si>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</si>
  <si>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</si>
  <si>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</si>
  <si>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</si>
  <si>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</si>
  <si>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</si>
  <si>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</si>
  <si>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</si>
  <si>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</si>
  <si>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</si>
  <si>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</si>
  <si>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</si>
  <si>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</si>
  <si>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</si>
  <si>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</si>
  <si>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</si>
  <si>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</si>
  <si>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</si>
  <si>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</si>
  <si>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</si>
  <si>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</si>
  <si>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</si>
  <si>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</si>
  <si>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</si>
  <si>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</si>
  <si>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</si>
  <si>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</si>
  <si>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</si>
  <si>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</si>
  <si>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</si>
  <si>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</si>
  <si>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</si>
  <si>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</si>
  <si>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</si>
  <si>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</si>
  <si>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</si>
  <si>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</si>
  <si>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</si>
  <si>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</si>
  <si>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</si>
  <si>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</si>
  <si>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</si>
  <si>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</si>
  <si>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</si>
  <si>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</si>
  <si>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</si>
  <si>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</si>
  <si>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</si>
  <si>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</si>
  <si>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</si>
  <si>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</si>
  <si>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</si>
  <si>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</si>
  <si>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</si>
  <si>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</si>
  <si>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</si>
  <si>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</si>
  <si>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</si>
  <si>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</si>
  <si>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</si>
  <si>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</si>
  <si>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</si>
  <si>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</si>
  <si>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</si>
  <si>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</si>
  <si>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</si>
  <si>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</si>
  <si>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</si>
  <si>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</si>
  <si>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</si>
  <si>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</si>
  <si>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</si>
  <si>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</si>
  <si>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</si>
  <si>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</si>
  <si>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</si>
  <si>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</si>
  <si>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</si>
  <si>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</si>
  <si>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</si>
  <si>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</si>
  <si>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</si>
  <si>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</si>
  <si>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</si>
  <si>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</si>
  <si>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</si>
  <si>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</si>
  <si>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</si>
  <si>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</si>
  <si>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</si>
  <si>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</si>
  <si>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</si>
  <si>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</si>
  <si>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</si>
  <si>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</si>
  <si>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</si>
  <si>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</si>
  <si>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</si>
  <si>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</si>
  <si>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</si>
  <si>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</si>
  <si>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</si>
  <si>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</si>
  <si>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</si>
  <si>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</si>
  <si>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</si>
  <si>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</si>
  <si>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</si>
  <si>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</si>
  <si>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</si>
  <si>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</si>
  <si>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</si>
  <si>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</si>
  <si>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</si>
  <si>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</si>
  <si>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</si>
  <si>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</si>
  <si>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</si>
  <si>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</si>
  <si>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</si>
  <si>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</si>
  <si>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</si>
  <si>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</si>
  <si>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</si>
  <si>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</si>
  <si>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</si>
  <si>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</si>
  <si>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</si>
  <si>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</si>
  <si>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</si>
  <si>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</si>
  <si>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</si>
  <si>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</si>
  <si>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</si>
  <si>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</si>
  <si>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</si>
  <si>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</si>
  <si>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</si>
  <si>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</si>
  <si>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</si>
  <si>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</si>
  <si>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</si>
  <si>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</si>
  <si>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</si>
  <si>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</si>
  <si>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</si>
  <si>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</si>
  <si>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</si>
  <si>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</si>
  <si>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</si>
  <si>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</si>
  <si>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</si>
  <si>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</si>
  <si>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</si>
  <si>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</si>
  <si>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</si>
  <si>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</si>
  <si>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</si>
  <si>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</si>
  <si>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</si>
  <si>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</si>
  <si>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</si>
  <si>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</si>
  <si>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</si>
  <si>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</si>
  <si>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</si>
  <si>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</si>
  <si>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</si>
  <si>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</si>
  <si>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</si>
  <si>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</si>
  <si>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</si>
  <si>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</si>
  <si>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</si>
  <si>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</si>
  <si>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</si>
  <si>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</si>
  <si>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</si>
  <si>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</si>
  <si>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</si>
  <si>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</si>
  <si>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</si>
  <si>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</si>
  <si>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</si>
  <si>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</si>
  <si>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</si>
  <si>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</si>
  <si>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</si>
  <si>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</si>
  <si>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</si>
  <si>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</si>
  <si>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</si>
  <si>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</si>
  <si>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</si>
  <si>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</si>
  <si>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</si>
  <si>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</si>
  <si>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</si>
  <si>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</si>
  <si>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</si>
  <si>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</si>
  <si>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</si>
  <si>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</si>
  <si>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</si>
  <si>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</si>
  <si>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</si>
  <si>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</si>
  <si>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</si>
  <si>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</si>
  <si>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</si>
  <si>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</si>
  <si>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</si>
  <si>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</si>
  <si>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</si>
  <si>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</si>
  <si>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</si>
  <si>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</si>
  <si>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</si>
  <si>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</si>
  <si>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</si>
  <si>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</si>
  <si>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</si>
  <si>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</si>
  <si>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</si>
  <si>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</si>
  <si>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</si>
  <si>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</si>
  <si>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</si>
  <si>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</si>
  <si>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</si>
  <si>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</si>
  <si>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</si>
  <si>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</si>
  <si>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</si>
  <si>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</si>
  <si>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</si>
  <si>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</si>
  <si>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</si>
  <si>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</si>
  <si>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</si>
  <si>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</si>
  <si>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</si>
  <si>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</si>
  <si>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</si>
  <si>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</si>
  <si>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</si>
  <si>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</si>
  <si>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</si>
  <si>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</si>
  <si>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</si>
  <si>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</si>
  <si>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</si>
  <si>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</si>
  <si>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</si>
  <si>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</si>
  <si>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</si>
  <si>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</si>
  <si>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</si>
  <si>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</si>
  <si>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</si>
  <si>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</si>
  <si>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</si>
  <si>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</si>
  <si>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</si>
  <si>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</si>
  <si>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</si>
  <si>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</si>
  <si>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</si>
  <si>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</si>
  <si>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</si>
  <si>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</si>
  <si>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</si>
  <si>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</si>
  <si>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</si>
  <si>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</si>
  <si>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</si>
  <si>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</si>
  <si>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</si>
  <si>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</si>
  <si>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</si>
  <si>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</si>
  <si>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</si>
  <si>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</si>
  <si>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</si>
  <si>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</si>
  <si>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</si>
  <si>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</si>
  <si>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</si>
  <si>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</si>
  <si>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</si>
  <si>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</si>
  <si>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</si>
  <si>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</si>
  <si>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</si>
  <si>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</si>
  <si>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</si>
  <si>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</si>
  <si>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</si>
  <si>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</si>
  <si>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</si>
  <si>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</si>
  <si>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</si>
  <si>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</si>
  <si>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</si>
  <si>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</si>
  <si>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</si>
  <si>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</si>
  <si>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</si>
  <si>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</si>
  <si>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</si>
  <si>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</si>
  <si>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</si>
  <si>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</si>
  <si>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</si>
  <si>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</si>
  <si>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</si>
  <si>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</si>
  <si>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</si>
  <si>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</si>
  <si>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</si>
  <si>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</si>
  <si>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</si>
  <si>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</si>
  <si>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</si>
  <si>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</si>
  <si>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</si>
  <si>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</si>
  <si>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</si>
  <si>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</si>
  <si>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</si>
  <si>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</si>
  <si>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</si>
  <si>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</si>
  <si>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</si>
  <si>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</si>
  <si>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</si>
  <si>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</si>
  <si>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</si>
  <si>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</si>
  <si>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</si>
  <si>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</si>
  <si>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</si>
  <si>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</si>
  <si>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</si>
  <si>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</si>
  <si>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</si>
  <si>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</si>
  <si>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</si>
  <si>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</si>
  <si>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</si>
  <si>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</si>
  <si>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</si>
  <si>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</si>
  <si>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</si>
  <si>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</si>
  <si>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</si>
  <si>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</si>
  <si>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</si>
  <si>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</si>
  <si>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</si>
  <si>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</si>
  <si>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</si>
  <si>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</si>
  <si>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</si>
  <si>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</si>
  <si>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</si>
  <si>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</si>
  <si>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</si>
  <si>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</si>
  <si>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</si>
  <si>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</si>
  <si>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</si>
  <si>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</si>
  <si>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</si>
  <si>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</si>
  <si>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</si>
  <si>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</si>
  <si>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</si>
  <si>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</si>
  <si>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</si>
  <si>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</si>
  <si>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</si>
  <si>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</si>
  <si>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</si>
  <si>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</si>
  <si>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</si>
  <si>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</si>
  <si>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</si>
  <si>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</si>
  <si>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</si>
  <si>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</si>
  <si>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</si>
  <si>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</si>
  <si>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</si>
  <si>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</si>
  <si>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</si>
  <si>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</si>
  <si>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</si>
  <si>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</si>
  <si>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</si>
  <si>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</si>
  <si>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</si>
  <si>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</si>
  <si>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</si>
  <si>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</si>
  <si>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</si>
  <si>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</si>
  <si>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</si>
  <si>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</si>
  <si>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</si>
  <si>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</si>
  <si>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</si>
  <si>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</si>
  <si>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</si>
  <si>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</si>
  <si>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</si>
  <si>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</si>
  <si>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</si>
  <si>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</si>
  <si>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</si>
  <si>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</si>
  <si>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</si>
  <si>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</si>
  <si>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</si>
  <si>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</si>
  <si>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</si>
  <si>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</si>
  <si>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</si>
  <si>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</si>
  <si>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</si>
  <si>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</si>
  <si>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</si>
  <si>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</si>
  <si>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</si>
  <si>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</si>
  <si>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</si>
  <si>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</si>
  <si>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</si>
  <si>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</si>
  <si>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</si>
  <si>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</si>
  <si>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</si>
  <si>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</si>
  <si>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</si>
  <si>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</si>
  <si>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</si>
  <si>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</si>
  <si>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</si>
  <si>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</si>
  <si>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</si>
  <si>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</si>
  <si>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</si>
  <si>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</si>
  <si>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</si>
  <si>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</si>
  <si>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</si>
  <si>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</si>
  <si>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</si>
  <si>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</si>
  <si>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</si>
  <si>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</si>
  <si>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</si>
  <si>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</si>
  <si>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</si>
  <si>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</si>
  <si>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</si>
  <si>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</si>
  <si>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</si>
  <si>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</si>
  <si>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</si>
  <si>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</si>
  <si>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</si>
  <si>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</si>
  <si>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</si>
  <si>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</si>
  <si>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</si>
  <si>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</si>
  <si>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</si>
  <si>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</si>
  <si>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</si>
  <si>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</si>
  <si>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</si>
  <si>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</si>
  <si>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</si>
  <si>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</si>
  <si>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</si>
  <si>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</si>
  <si>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</si>
  <si>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</si>
  <si>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</si>
  <si>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</si>
  <si>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</si>
  <si>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</si>
  <si>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</si>
  <si>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</si>
  <si>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</si>
  <si>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</si>
  <si>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</si>
  <si>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</si>
  <si>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</si>
  <si>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</si>
  <si>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</si>
  <si>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</si>
  <si>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</si>
  <si>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</si>
  <si>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</si>
  <si>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</si>
  <si>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</si>
  <si>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</si>
  <si>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</si>
  <si>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</si>
  <si>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</si>
  <si>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</si>
  <si>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</si>
  <si>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</si>
  <si>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</si>
  <si>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</si>
  <si>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</si>
  <si>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</si>
  <si>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</si>
  <si>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</si>
  <si>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</si>
  <si>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</si>
  <si>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</si>
  <si>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</si>
  <si>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</si>
  <si>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</si>
  <si>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</si>
  <si>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</si>
  <si>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</si>
  <si>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</si>
  <si>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</si>
  <si>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</si>
  <si>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</si>
  <si>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</si>
  <si>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</si>
  <si>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</si>
  <si>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</si>
  <si>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</si>
  <si>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</si>
  <si>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</si>
  <si>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</si>
  <si>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</si>
  <si>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</si>
  <si>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</si>
  <si>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</si>
  <si>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</si>
  <si>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</si>
  <si>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</si>
  <si>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</si>
  <si>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</si>
  <si>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</si>
  <si>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</si>
  <si>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</si>
  <si>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</si>
  <si>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</si>
  <si>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</si>
  <si>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</si>
  <si>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</si>
  <si>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</si>
  <si>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</si>
  <si>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</si>
  <si>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</si>
  <si>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</si>
  <si>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</si>
  <si>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</si>
  <si>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</si>
  <si>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</si>
  <si>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</si>
  <si>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</si>
  <si>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</si>
  <si>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</si>
  <si>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</si>
  <si>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</si>
  <si>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</si>
  <si>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</si>
  <si>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</si>
  <si>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</si>
  <si>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</si>
  <si>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</si>
  <si>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</si>
  <si>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</si>
  <si>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</si>
  <si>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</si>
  <si>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</si>
  <si>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</si>
  <si>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</si>
  <si>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</si>
  <si>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</si>
  <si>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</si>
  <si>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</si>
  <si>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</si>
  <si>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</si>
  <si>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</si>
  <si>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</si>
  <si>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</si>
  <si>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</si>
  <si>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</si>
  <si>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</si>
  <si>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</si>
  <si>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</si>
  <si>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</si>
  <si>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</si>
  <si>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</si>
  <si>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</si>
  <si>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</si>
  <si>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</si>
  <si>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</si>
  <si>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</si>
  <si>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</si>
  <si>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</si>
  <si>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</si>
  <si>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</si>
  <si>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</si>
  <si>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</si>
  <si>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</si>
  <si>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</si>
  <si>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</si>
  <si>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</si>
  <si>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</si>
  <si>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</si>
  <si>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</si>
  <si>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</si>
  <si>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</si>
  <si>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</si>
  <si>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</si>
  <si>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</si>
  <si>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</si>
  <si>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</si>
  <si>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</si>
  <si>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</si>
  <si>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</si>
  <si>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</si>
  <si>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</si>
  <si>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</si>
  <si>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</si>
  <si>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</si>
  <si>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</si>
  <si>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</si>
  <si>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</si>
  <si>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</si>
  <si>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</si>
  <si>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</si>
  <si>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</si>
  <si>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</si>
  <si>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</si>
  <si>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</si>
  <si>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</si>
  <si>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</si>
  <si>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</si>
  <si>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</si>
  <si>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</si>
  <si>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</si>
  <si>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</si>
  <si>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</si>
  <si>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</si>
  <si>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</si>
  <si>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</si>
  <si>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</si>
  <si>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</si>
  <si>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</si>
  <si>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</si>
  <si>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</si>
  <si>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</si>
  <si>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</si>
  <si>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</si>
  <si>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</si>
  <si>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</si>
  <si>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</si>
  <si>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</si>
  <si>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</si>
  <si>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</si>
  <si>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</si>
  <si>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</si>
  <si>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</si>
  <si>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</si>
  <si>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</si>
  <si>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</si>
  <si>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</si>
  <si>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</si>
  <si>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</si>
  <si>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</si>
  <si>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</si>
  <si>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</si>
  <si>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</si>
  <si>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</si>
  <si>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</si>
  <si>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</si>
  <si>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</si>
  <si>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</si>
  <si>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</si>
  <si>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</si>
  <si>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</si>
  <si>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</si>
  <si>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</si>
  <si>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</si>
  <si>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</si>
  <si>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</si>
  <si>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</si>
  <si>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</si>
  <si>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</si>
  <si>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</si>
  <si>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</si>
  <si>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</si>
  <si>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</si>
  <si>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</si>
  <si>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</si>
  <si>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</si>
  <si>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</si>
  <si>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</si>
  <si>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</si>
  <si>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</si>
  <si>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</si>
  <si>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</si>
  <si>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</si>
  <si>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</si>
  <si>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</si>
  <si>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</si>
  <si>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</si>
  <si>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</si>
  <si>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</si>
  <si>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</si>
  <si>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</si>
  <si>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</si>
  <si>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</si>
  <si>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</si>
  <si>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</si>
  <si>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</si>
  <si>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</si>
  <si>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</si>
  <si>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</si>
  <si>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</si>
  <si>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</si>
  <si>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</si>
  <si>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</si>
  <si>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</si>
  <si>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</si>
  <si>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</si>
  <si>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</si>
  <si>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</si>
  <si>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</si>
  <si>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</si>
  <si>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</si>
  <si>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</si>
  <si>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</si>
  <si>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</si>
  <si>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</si>
  <si>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</si>
  <si>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</si>
  <si>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</si>
  <si>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</si>
  <si>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</si>
  <si>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</si>
  <si>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</si>
  <si>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</si>
  <si>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</si>
  <si>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</si>
  <si>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</si>
  <si>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</si>
  <si>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</si>
  <si>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</si>
  <si>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</si>
  <si>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</si>
  <si>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</si>
  <si>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</si>
  <si>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</si>
  <si>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</si>
  <si>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</si>
  <si>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</si>
  <si>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</si>
  <si>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</si>
  <si>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</si>
  <si>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</si>
  <si>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</si>
  <si>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</si>
  <si>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</si>
  <si>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</si>
  <si>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</si>
  <si>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</si>
  <si>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</si>
  <si>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</si>
  <si>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</si>
  <si>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</si>
  <si>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</si>
  <si>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</si>
  <si>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</si>
  <si>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</si>
  <si>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</si>
  <si>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</si>
  <si>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</si>
  <si>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</si>
  <si>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</si>
  <si>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</si>
  <si>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</si>
  <si>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</si>
  <si>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</si>
  <si>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</si>
  <si>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</si>
  <si>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</si>
  <si>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</si>
  <si>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</si>
  <si>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</si>
  <si>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</si>
  <si>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</si>
  <si>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</si>
  <si>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</si>
  <si>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</si>
  <si>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</si>
  <si>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</si>
  <si>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</si>
  <si>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</si>
  <si>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</si>
  <si>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</si>
  <si>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</si>
  <si>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</si>
  <si>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</si>
  <si>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</si>
  <si>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</si>
  <si>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</si>
  <si>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</si>
  <si>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</si>
  <si>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</si>
  <si>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</si>
  <si>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</si>
  <si>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</si>
  <si>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</si>
  <si>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</si>
  <si>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</si>
  <si>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</si>
  <si>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</si>
  <si>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</si>
  <si>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</si>
  <si>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</si>
  <si>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</si>
  <si>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</si>
  <si>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</si>
  <si>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</si>
  <si>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</si>
  <si>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</si>
  <si>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</si>
  <si>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</si>
  <si>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</si>
  <si>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</si>
  <si>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</si>
  <si>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</si>
  <si>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</si>
  <si>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</si>
  <si>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</si>
  <si>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</si>
  <si>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</si>
  <si>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</si>
  <si>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</si>
  <si>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</si>
  <si>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</si>
  <si>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</si>
  <si>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</si>
  <si>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</si>
  <si>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</si>
  <si>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</si>
  <si>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</si>
  <si>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</si>
  <si>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</si>
  <si>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</si>
  <si>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</si>
  <si>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</si>
  <si>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</si>
  <si>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</si>
  <si>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</si>
  <si>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</si>
  <si>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</si>
  <si>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</si>
  <si>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</si>
  <si>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</si>
  <si>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</si>
  <si>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</si>
  <si>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</si>
  <si>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</si>
  <si>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</si>
  <si>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</si>
  <si>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</si>
  <si>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</si>
  <si>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</si>
  <si>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</si>
  <si>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</si>
  <si>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</si>
  <si>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</si>
  <si>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</si>
  <si>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</si>
  <si>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</si>
  <si>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</si>
  <si>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</si>
  <si>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</si>
  <si>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</si>
  <si>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</si>
  <si>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</si>
  <si>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</si>
  <si>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</si>
  <si>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</si>
  <si>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</si>
  <si>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</si>
  <si>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</si>
  <si>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</si>
  <si>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</si>
  <si>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</si>
  <si>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</si>
  <si>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</si>
  <si>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</si>
  <si>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</si>
  <si>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</si>
  <si>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</si>
  <si>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</si>
  <si>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</si>
  <si>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</si>
  <si>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</si>
  <si>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</si>
  <si>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</si>
  <si>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</si>
  <si>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</si>
  <si>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</si>
  <si>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</si>
  <si>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</si>
  <si>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</si>
  <si>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</si>
  <si>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</si>
  <si>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</si>
  <si>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</si>
  <si>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</si>
  <si>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</si>
  <si>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</si>
  <si>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</si>
  <si>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</si>
  <si>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</si>
  <si>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</si>
  <si>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</si>
  <si>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</si>
  <si>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</si>
  <si>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</si>
  <si>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</si>
  <si>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</si>
  <si>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</si>
  <si>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</si>
  <si>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</si>
  <si>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</si>
  <si>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</si>
  <si>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</si>
  <si>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</si>
  <si>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</si>
  <si>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</si>
  <si>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</si>
  <si>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</si>
  <si>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</si>
  <si>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</si>
  <si>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</si>
  <si>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</si>
  <si>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</si>
  <si>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</si>
  <si>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</si>
  <si>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</si>
  <si>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</si>
  <si>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</si>
  <si>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</si>
  <si>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</si>
  <si>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</si>
  <si>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</si>
  <si>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</si>
  <si>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</si>
  <si>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</si>
  <si>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</si>
  <si>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</si>
  <si>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</si>
  <si>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</si>
  <si>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</si>
  <si>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</si>
  <si>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</si>
  <si>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</si>
  <si>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</si>
  <si>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</si>
  <si>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</si>
  <si>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</si>
  <si>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</si>
  <si>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</si>
  <si>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</si>
  <si>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</si>
  <si>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</si>
  <si>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</si>
  <si>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</si>
  <si>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</si>
  <si>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</si>
  <si>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</si>
  <si>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</si>
  <si>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</si>
  <si>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</si>
  <si>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</si>
  <si>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</si>
  <si>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</si>
  <si>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</si>
  <si>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</si>
  <si>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</si>
  <si>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</si>
  <si>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</si>
  <si>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</si>
  <si>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</si>
  <si>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</si>
  <si>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</si>
  <si>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</si>
  <si>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</si>
  <si>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</si>
  <si>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</si>
  <si>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</si>
  <si>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</si>
  <si>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</si>
  <si>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</si>
  <si>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</si>
  <si>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</si>
  <si>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</si>
  <si>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</si>
  <si>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</si>
  <si>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</si>
  <si>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</si>
  <si>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</si>
  <si>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</si>
  <si>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</si>
  <si>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</si>
  <si>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</si>
  <si>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</si>
  <si>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</si>
  <si>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</si>
  <si>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</si>
  <si>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</si>
  <si>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</si>
  <si>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</si>
  <si>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</si>
  <si>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</si>
  <si>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</si>
  <si>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</si>
  <si>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</si>
  <si>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</si>
  <si>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</si>
  <si>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</si>
  <si>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</si>
  <si>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</si>
  <si>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</si>
  <si>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</si>
  <si>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</si>
  <si>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</si>
  <si>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</si>
  <si>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</si>
  <si>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</si>
  <si>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</si>
  <si>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</si>
  <si>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</si>
  <si>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</si>
  <si>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</si>
  <si>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</si>
  <si>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</si>
  <si>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</si>
  <si>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</si>
  <si>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</si>
  <si>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</si>
  <si>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</si>
  <si>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</si>
  <si>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</si>
  <si>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</si>
  <si>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</si>
  <si>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</si>
  <si>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</si>
  <si>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</si>
  <si>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</si>
  <si>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</si>
  <si>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</si>
  <si>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</si>
  <si>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</si>
  <si>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</si>
  <si>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</si>
  <si>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</si>
  <si>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</si>
  <si>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</si>
  <si>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</si>
  <si>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</si>
  <si>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</si>
  <si>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</si>
  <si>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</si>
  <si>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</si>
  <si>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</si>
  <si>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</si>
  <si>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</si>
  <si>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</si>
  <si>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</si>
  <si>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</si>
  <si>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</si>
  <si>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</si>
  <si>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</si>
  <si>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</si>
  <si>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</si>
  <si>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</si>
  <si>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</si>
  <si>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</si>
  <si>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</si>
  <si>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</si>
  <si>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</si>
  <si>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</si>
  <si>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</si>
  <si>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</si>
  <si>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</si>
  <si>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</si>
  <si>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</si>
  <si>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</si>
  <si>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</si>
  <si>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</si>
  <si>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</si>
  <si>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</si>
  <si>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</si>
  <si>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</si>
  <si>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</si>
  <si>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</si>
  <si>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</si>
  <si>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</si>
  <si>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</si>
  <si>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</si>
  <si>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</si>
  <si>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</si>
  <si>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</si>
  <si>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</si>
  <si>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</si>
  <si>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</si>
  <si>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</si>
  <si>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</si>
  <si>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</si>
  <si>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</si>
  <si>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</si>
  <si>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</si>
  <si>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</si>
  <si>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</si>
  <si>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</si>
  <si>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</si>
  <si>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</si>
  <si>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</si>
  <si>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</si>
  <si>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</si>
  <si>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</si>
  <si>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</si>
  <si>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</si>
  <si>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</si>
  <si>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</si>
  <si>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</si>
  <si>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</si>
  <si>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</si>
  <si>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</si>
  <si>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</si>
  <si>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</si>
  <si>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</si>
  <si>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</si>
  <si>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</si>
  <si>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</si>
  <si>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</si>
  <si>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</si>
  <si>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</si>
  <si>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</si>
  <si>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</si>
  <si>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</si>
  <si>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</si>
  <si>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</si>
  <si>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</si>
  <si>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</si>
  <si>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</si>
  <si>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</si>
  <si>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</si>
  <si>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</si>
  <si>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</si>
  <si>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</si>
  <si>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</si>
  <si>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</si>
  <si>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</si>
  <si>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</si>
  <si>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</si>
  <si>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</si>
  <si>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</si>
  <si>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</si>
  <si>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</si>
  <si>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</si>
  <si>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</si>
  <si>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</si>
  <si>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</si>
  <si>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</si>
  <si>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</si>
  <si>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</si>
  <si>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</si>
  <si>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</si>
  <si>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</si>
  <si>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</si>
  <si>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</si>
  <si>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</si>
  <si>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</si>
  <si>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</si>
  <si>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</si>
  <si>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</si>
  <si>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</si>
  <si>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</si>
  <si>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</si>
  <si>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</si>
  <si>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</si>
  <si>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</si>
  <si>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</si>
  <si>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</si>
  <si>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</si>
  <si>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</si>
  <si>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</si>
  <si>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</si>
  <si>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</si>
  <si>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</si>
  <si>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</si>
  <si>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</si>
  <si>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</si>
  <si>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</si>
  <si>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</si>
  <si>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</si>
  <si>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</si>
  <si>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</si>
  <si>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</si>
  <si>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</si>
  <si>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</si>
  <si>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</si>
  <si>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</si>
  <si>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</si>
  <si>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</si>
  <si>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</si>
  <si>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</si>
  <si>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</si>
  <si>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</si>
  <si>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</si>
  <si>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</si>
  <si>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</si>
  <si>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</si>
  <si>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</si>
  <si>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</si>
  <si>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</si>
  <si>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</si>
  <si>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</si>
  <si>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</si>
  <si>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</si>
  <si>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</si>
  <si>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</si>
  <si>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</si>
  <si>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</si>
  <si>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</si>
  <si>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</si>
  <si>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</si>
  <si>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</si>
  <si>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</si>
  <si>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</si>
  <si>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</si>
  <si>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</si>
  <si>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</si>
  <si>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</si>
  <si>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</si>
  <si>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</si>
  <si>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</si>
  <si>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</si>
  <si>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</si>
  <si>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</si>
  <si>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</si>
  <si>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</si>
  <si>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</si>
  <si>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</si>
  <si>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</si>
  <si>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</si>
  <si>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</si>
  <si>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</si>
  <si>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</si>
  <si>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</si>
  <si>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</si>
  <si>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</si>
  <si>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</si>
  <si>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</si>
  <si>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</si>
  <si>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</si>
  <si>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</si>
  <si>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</si>
  <si>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</si>
  <si>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</si>
  <si>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</si>
  <si>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</si>
  <si>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</si>
  <si>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</si>
  <si>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</si>
  <si>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</si>
  <si>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</si>
  <si>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</si>
  <si>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</si>
  <si>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</si>
  <si>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</si>
  <si>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</si>
  <si>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</si>
  <si>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</si>
  <si>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</si>
  <si>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</si>
  <si>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</si>
  <si>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</si>
  <si>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</si>
  <si>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</si>
  <si>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</si>
  <si>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</si>
  <si>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</si>
  <si>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</si>
  <si>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</si>
  <si>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</si>
  <si>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</si>
  <si>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</si>
  <si>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</si>
  <si>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</si>
  <si>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</si>
  <si>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</si>
  <si>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</si>
  <si>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</si>
  <si>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</si>
  <si>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</si>
  <si>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</si>
  <si>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</si>
  <si>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</si>
  <si>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</si>
  <si>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</si>
  <si>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</si>
  <si>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</si>
  <si>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</si>
  <si>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</si>
  <si>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</si>
  <si>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</si>
  <si>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</si>
  <si>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</si>
  <si>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</si>
  <si>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</si>
  <si>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</si>
  <si>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</si>
  <si>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</si>
  <si>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</si>
  <si>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</si>
  <si>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</si>
  <si>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</si>
  <si>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</si>
  <si>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</si>
  <si>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</si>
  <si>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</si>
  <si>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</si>
  <si>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</si>
  <si>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</si>
  <si>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</si>
  <si>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</si>
  <si>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</si>
  <si>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</si>
  <si>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</si>
  <si>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</si>
  <si>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</si>
  <si>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</si>
  <si>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</si>
  <si>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</si>
  <si>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</si>
  <si>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</si>
  <si>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</si>
  <si>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</si>
  <si>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</si>
  <si>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</si>
  <si>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</si>
  <si>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</si>
  <si>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</si>
  <si>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</si>
  <si>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</si>
  <si>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</si>
  <si>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</si>
  <si>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</si>
  <si>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</si>
  <si>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</si>
  <si>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</si>
  <si>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</si>
  <si>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</si>
  <si>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</si>
  <si>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</si>
  <si>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</si>
  <si>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</si>
  <si>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</si>
  <si>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</si>
  <si>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</si>
  <si>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</si>
  <si>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</si>
  <si>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</si>
  <si>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</si>
  <si>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</si>
  <si>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</si>
  <si>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</si>
  <si>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</si>
  <si>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</si>
  <si>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</si>
  <si>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</si>
  <si>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</si>
  <si>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</si>
  <si>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</si>
  <si>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</si>
  <si>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</si>
  <si>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</si>
  <si>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</si>
  <si>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</si>
  <si>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</si>
  <si>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</si>
  <si>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</si>
  <si>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</si>
  <si>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</si>
  <si>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</si>
  <si>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</si>
  <si>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</si>
  <si>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</si>
  <si>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</si>
  <si>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</si>
  <si>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</si>
  <si>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</si>
  <si>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</si>
  <si>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</si>
  <si>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</si>
  <si>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</si>
  <si>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</si>
  <si>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</si>
  <si>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</si>
  <si>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</si>
  <si>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</si>
  <si>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</si>
  <si>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</si>
  <si>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</si>
  <si>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</si>
  <si>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</si>
  <si>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</si>
  <si>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</si>
  <si>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</si>
  <si>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</si>
  <si>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</si>
  <si>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</si>
  <si>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</si>
  <si>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</si>
  <si>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</si>
  <si>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</si>
  <si>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</si>
  <si>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</si>
  <si>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</si>
  <si>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</si>
  <si>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</si>
  <si>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</si>
  <si>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</si>
  <si>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</si>
  <si>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</si>
  <si>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</si>
  <si>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</si>
  <si>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</si>
  <si>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</si>
  <si>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</si>
  <si>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</si>
  <si>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</si>
  <si>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</si>
  <si>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</si>
  <si>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</si>
  <si>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</si>
  <si>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</si>
  <si>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</si>
  <si>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</si>
  <si>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</si>
  <si>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</si>
  <si>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</si>
  <si>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</si>
  <si>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</si>
  <si>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</si>
  <si>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</si>
  <si>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</si>
  <si>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</si>
  <si>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</si>
  <si>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</si>
  <si>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</si>
  <si>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</si>
  <si>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</si>
  <si>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</si>
  <si>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</si>
  <si>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</si>
  <si>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</si>
  <si>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</si>
  <si>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</si>
  <si>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</si>
  <si>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</si>
  <si>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</si>
  <si>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</si>
  <si>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</si>
  <si>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</si>
  <si>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</si>
  <si>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</si>
  <si>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</si>
  <si>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</si>
  <si>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</si>
  <si>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</si>
  <si>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</si>
  <si>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</si>
  <si>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</si>
  <si>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</si>
  <si>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</si>
  <si>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</si>
  <si>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</si>
  <si>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</si>
  <si>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</si>
  <si>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</si>
  <si>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</si>
  <si>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</si>
  <si>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</si>
  <si>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</si>
  <si>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</si>
  <si>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</si>
  <si>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</si>
  <si>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</si>
  <si>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</si>
  <si>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</si>
  <si>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</si>
  <si>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</si>
  <si>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</si>
  <si>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</si>
  <si>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</si>
  <si>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</si>
  <si>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</si>
  <si>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</si>
  <si>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</si>
  <si>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</si>
  <si>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</si>
  <si>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</si>
  <si>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</si>
  <si>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</si>
  <si>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</si>
  <si>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</si>
  <si>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</si>
  <si>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</si>
  <si>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</si>
  <si>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</si>
  <si>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</si>
  <si>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</si>
  <si>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</si>
  <si>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</si>
  <si>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</si>
  <si>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</si>
  <si>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</si>
  <si>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</si>
  <si>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</si>
  <si>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</si>
  <si>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</si>
  <si>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</si>
  <si>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</si>
  <si>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</si>
  <si>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</si>
  <si>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</si>
  <si>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</si>
  <si>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</si>
  <si>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</si>
  <si>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</si>
  <si>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</si>
  <si>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</si>
  <si>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</si>
  <si>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</si>
  <si>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</si>
  <si>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</si>
  <si>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</si>
  <si>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</si>
  <si>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</si>
  <si>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</si>
  <si>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</si>
  <si>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</si>
  <si>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</si>
  <si>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</si>
  <si>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</si>
  <si>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</si>
  <si>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</si>
  <si>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</si>
  <si>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</si>
  <si>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</si>
  <si>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</si>
  <si>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</si>
  <si>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</si>
  <si>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</si>
  <si>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</si>
  <si>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</si>
  <si>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</si>
  <si>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</si>
  <si>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</si>
  <si>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</si>
  <si>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</si>
  <si>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</si>
  <si>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</si>
  <si>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</si>
  <si>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</si>
  <si>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</si>
  <si>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</si>
  <si>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</si>
  <si>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</si>
  <si>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</si>
  <si>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</si>
  <si>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</si>
  <si>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</si>
  <si>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</si>
  <si>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</si>
  <si>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</si>
  <si>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</si>
  <si>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</si>
  <si>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</si>
  <si>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</si>
  <si>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</si>
  <si>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</si>
  <si>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</si>
  <si>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</si>
  <si>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</si>
  <si>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</si>
  <si>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</si>
  <si>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</si>
  <si>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</si>
  <si>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</si>
  <si>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</si>
  <si>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</si>
  <si>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</si>
  <si>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</si>
  <si>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</si>
  <si>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</si>
  <si>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</si>
  <si>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</si>
  <si>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</si>
  <si>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</si>
  <si>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</si>
  <si>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</si>
  <si>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</si>
  <si>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</si>
  <si>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</si>
  <si>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</si>
  <si>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</si>
  <si>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</si>
  <si>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</si>
  <si>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</si>
  <si>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</si>
  <si>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</si>
  <si>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</si>
  <si>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</si>
  <si>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</si>
  <si>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</si>
  <si>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</si>
  <si>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</si>
  <si>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</si>
  <si>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</si>
  <si>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</si>
  <si>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</si>
  <si>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</si>
  <si>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</si>
  <si>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</si>
  <si>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</si>
  <si>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</si>
  <si>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</si>
  <si>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</si>
  <si>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</si>
  <si>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</si>
  <si>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</si>
  <si>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</si>
  <si>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</si>
  <si>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</si>
  <si>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</si>
  <si>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</si>
  <si>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</si>
  <si>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</si>
  <si>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</si>
  <si>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</si>
  <si>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</si>
  <si>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</si>
  <si>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</si>
  <si>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</si>
  <si>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</si>
  <si>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</si>
  <si>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</si>
  <si>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</si>
  <si>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</si>
  <si>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</si>
  <si>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</si>
  <si>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</si>
  <si>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</si>
  <si>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</si>
  <si>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</si>
  <si>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</si>
  <si>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</si>
  <si>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</si>
  <si>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</si>
  <si>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</si>
  <si>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</si>
  <si>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</si>
  <si>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</si>
  <si>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</si>
  <si>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</si>
  <si>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</si>
  <si>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</si>
  <si>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</si>
  <si>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</si>
  <si>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</si>
  <si>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</si>
  <si>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</si>
  <si>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</si>
  <si>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</si>
  <si>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</si>
  <si>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</si>
  <si>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</si>
  <si>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</si>
  <si>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</si>
  <si>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</si>
  <si>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</si>
  <si>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</si>
  <si>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</si>
  <si>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</si>
  <si>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</si>
  <si>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</si>
  <si>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</si>
  <si>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</si>
  <si>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</si>
  <si>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</si>
  <si>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</si>
  <si>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</si>
  <si>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</si>
  <si>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</si>
  <si>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</si>
  <si>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</si>
  <si>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</si>
  <si>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</si>
  <si>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</si>
  <si>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</si>
  <si>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</si>
  <si>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</si>
  <si>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</si>
  <si>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</si>
  <si>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</si>
  <si>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</si>
  <si>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</si>
  <si>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</si>
  <si>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</si>
  <si>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</si>
  <si>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</si>
  <si>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</si>
  <si>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</si>
  <si>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</si>
  <si>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</si>
  <si>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</si>
  <si>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</si>
  <si>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</si>
  <si>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</si>
  <si>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</si>
  <si>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</si>
  <si>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</si>
  <si>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</si>
  <si>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</si>
  <si>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</si>
  <si>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</si>
  <si>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</si>
  <si>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</si>
  <si>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</si>
  <si>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</si>
  <si>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</si>
  <si>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</si>
  <si>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</si>
  <si>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</si>
  <si>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</si>
  <si>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</si>
  <si>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</si>
  <si>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</si>
  <si>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</si>
  <si>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</si>
  <si>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</si>
  <si>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</si>
  <si>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</si>
  <si>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</si>
  <si>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</si>
  <si>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</si>
  <si>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</si>
  <si>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</si>
  <si>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</si>
  <si>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</si>
  <si>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</si>
  <si>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</si>
  <si>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</si>
  <si>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</si>
  <si>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</si>
  <si>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</si>
  <si>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</si>
  <si>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</si>
  <si>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</si>
  <si>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</si>
  <si>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</si>
  <si>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</si>
  <si>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</si>
  <si>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</si>
  <si>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</si>
  <si>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</si>
  <si>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</si>
  <si>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</si>
  <si>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</si>
  <si>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</si>
  <si>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</si>
  <si>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</si>
  <si>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</si>
  <si>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</si>
  <si>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</si>
  <si>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</si>
  <si>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</si>
  <si>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</si>
  <si>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</si>
  <si>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</si>
  <si>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</si>
  <si>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</si>
  <si>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</si>
  <si>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</si>
  <si>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</si>
  <si>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</si>
  <si>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</si>
  <si>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</si>
  <si>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</si>
  <si>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</si>
  <si>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</si>
  <si>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</si>
  <si>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</si>
  <si>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</si>
  <si>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</si>
  <si>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</si>
  <si>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</si>
  <si>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</si>
  <si>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</si>
  <si>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</si>
  <si>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</si>
  <si>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</si>
  <si>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</si>
  <si>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</si>
  <si>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</si>
  <si>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</si>
  <si>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</si>
  <si>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</si>
  <si>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</si>
  <si>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</si>
  <si>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</si>
  <si>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</si>
  <si>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</si>
  <si>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</si>
  <si>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</si>
  <si>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</si>
  <si>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</si>
  <si>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</si>
  <si>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</si>
  <si>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</si>
  <si>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</si>
  <si>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</si>
  <si>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</si>
  <si>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</si>
  <si>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</si>
  <si>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</si>
  <si>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</si>
  <si>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</si>
  <si>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</si>
  <si>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</si>
  <si>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</si>
  <si>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</si>
  <si>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</si>
  <si>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</si>
  <si>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</si>
  <si>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</si>
  <si>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</si>
  <si>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</si>
  <si>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</si>
  <si>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</si>
  <si>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</si>
  <si>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</si>
  <si>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</si>
  <si>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</si>
  <si>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</si>
  <si>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</si>
  <si>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</si>
  <si>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</si>
  <si>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</si>
  <si>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</si>
  <si>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</si>
  <si>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</si>
  <si>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</si>
  <si>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</si>
  <si>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</si>
  <si>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</si>
  <si>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</si>
  <si>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</si>
  <si>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</si>
  <si>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</si>
  <si>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</si>
  <si>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</si>
  <si>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</si>
  <si>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</si>
  <si>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</si>
  <si>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</si>
  <si>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</si>
  <si>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</si>
  <si>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</si>
  <si>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</si>
  <si>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</si>
  <si>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</si>
  <si>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</si>
  <si>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</si>
  <si>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</si>
  <si>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</si>
  <si>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</si>
  <si>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</si>
  <si>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</si>
  <si>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</si>
  <si>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</si>
  <si>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</si>
  <si>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</si>
  <si>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</si>
  <si>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</si>
  <si>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</si>
  <si>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</si>
  <si>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</si>
  <si>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</si>
  <si>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</si>
  <si>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</si>
  <si>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</si>
  <si>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</si>
  <si>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</si>
  <si>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</si>
  <si>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</si>
  <si>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</si>
  <si>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</si>
  <si>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</si>
  <si>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</si>
  <si>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</si>
  <si>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</si>
  <si>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</si>
  <si>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</si>
  <si>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</si>
  <si>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</si>
  <si>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</si>
  <si>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</si>
  <si>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</si>
  <si>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</si>
  <si>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</si>
  <si>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</si>
  <si>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</si>
  <si>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</si>
  <si>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</si>
  <si>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</si>
  <si>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</si>
  <si>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</si>
  <si>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</si>
  <si>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</si>
  <si>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</si>
  <si>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</si>
  <si>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</si>
  <si>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</si>
  <si>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</si>
  <si>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</si>
  <si>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</si>
  <si>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</si>
  <si>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</si>
  <si>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</si>
  <si>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</si>
  <si>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</si>
  <si>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</si>
  <si>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</si>
  <si>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</si>
  <si>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</si>
  <si>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</si>
  <si>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</si>
  <si>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</si>
  <si>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</si>
  <si>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</si>
  <si>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</si>
  <si>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</si>
  <si>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</si>
  <si>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</si>
  <si>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</si>
  <si>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</si>
  <si>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</si>
  <si>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</si>
  <si>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</si>
  <si>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</si>
  <si>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</si>
  <si>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</si>
  <si>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</si>
  <si>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</si>
  <si>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</si>
  <si>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</si>
  <si>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</si>
  <si>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</si>
  <si>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</si>
  <si>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</si>
  <si>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</si>
  <si>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</si>
  <si>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</si>
  <si>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</si>
  <si>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</si>
  <si>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</si>
  <si>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</si>
  <si>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</si>
  <si>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</si>
  <si>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</si>
  <si>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</si>
  <si>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</si>
  <si>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</si>
  <si>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</si>
  <si>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</si>
  <si>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</si>
  <si>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</si>
  <si>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</si>
  <si>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</si>
  <si>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</si>
  <si>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</si>
  <si>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</si>
  <si>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</si>
  <si>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</si>
  <si>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</si>
  <si>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</si>
  <si>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</si>
  <si>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</si>
  <si>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</si>
  <si>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</si>
  <si>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</si>
  <si>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</si>
  <si>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</si>
  <si>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</si>
  <si>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</si>
  <si>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</si>
  <si>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</si>
  <si>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</si>
  <si>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</si>
  <si>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</si>
  <si>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</si>
  <si>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</si>
  <si>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</si>
  <si>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</si>
  <si>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</si>
  <si>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</si>
  <si>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</si>
  <si>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</si>
  <si>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</si>
  <si>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</si>
  <si>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</si>
  <si>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</si>
  <si>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</si>
  <si>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</si>
  <si>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</si>
  <si>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</si>
  <si>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</si>
  <si>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</si>
  <si>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</si>
  <si>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</si>
  <si>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</si>
  <si>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</si>
  <si>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</si>
  <si>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</si>
  <si>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</si>
  <si>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</si>
  <si>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</si>
  <si>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</si>
  <si>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</si>
  <si>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</si>
  <si>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</si>
  <si>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</si>
  <si>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</si>
  <si>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</si>
  <si>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</si>
  <si>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</si>
  <si>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</si>
  <si>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</si>
  <si>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</si>
  <si>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</si>
  <si>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</si>
  <si>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</si>
  <si>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</si>
  <si>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</si>
  <si>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</si>
  <si>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</si>
  <si>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</si>
  <si>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</si>
  <si>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</si>
  <si>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</si>
  <si>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</si>
  <si>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</si>
  <si>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</si>
  <si>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</si>
  <si>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</si>
  <si>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</si>
  <si>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</si>
  <si>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</si>
  <si>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</si>
  <si>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</si>
  <si>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</si>
  <si>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</si>
  <si>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</si>
  <si>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</si>
  <si>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</si>
  <si>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</si>
  <si>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</si>
  <si>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</si>
  <si>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</si>
  <si>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</si>
  <si>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</si>
  <si>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</si>
  <si>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</si>
  <si>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</si>
  <si>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</si>
  <si>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</si>
  <si>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</si>
  <si>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</si>
  <si>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</si>
  <si>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</si>
  <si>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</si>
  <si>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</si>
  <si>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</si>
  <si>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</si>
  <si>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</si>
  <si>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</si>
  <si>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</si>
  <si>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</si>
  <si>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</si>
  <si>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</si>
  <si>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</si>
  <si>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</si>
  <si>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</si>
  <si>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</si>
  <si>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</si>
  <si>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</si>
  <si>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</si>
  <si>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</si>
  <si>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</si>
  <si>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</si>
  <si>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</si>
  <si>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</si>
  <si>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</si>
  <si>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</si>
  <si>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</si>
  <si>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</si>
  <si>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</si>
  <si>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</si>
  <si>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</si>
  <si>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</si>
  <si>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</si>
  <si>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</si>
  <si>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</si>
  <si>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</si>
  <si>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</si>
  <si>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</si>
  <si>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</si>
  <si>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</si>
  <si>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</si>
  <si>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</si>
  <si>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</si>
  <si>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</si>
  <si>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</si>
  <si>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</si>
  <si>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</si>
  <si>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</si>
  <si>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</si>
  <si>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</si>
  <si>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</si>
  <si>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</si>
  <si>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</si>
  <si>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</si>
  <si>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</si>
  <si>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</si>
  <si>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</si>
  <si>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</si>
  <si>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</si>
  <si>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</si>
  <si>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</si>
  <si>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</si>
  <si>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</si>
  <si>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</si>
  <si>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</si>
  <si>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</si>
  <si>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</si>
  <si>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</si>
  <si>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</si>
  <si>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</si>
  <si>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</si>
  <si>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</si>
  <si>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</si>
  <si>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</si>
  <si>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</si>
  <si>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</si>
  <si>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</si>
  <si>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</si>
  <si>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</si>
  <si>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</si>
  <si>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</si>
  <si>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</si>
  <si>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</si>
  <si>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</si>
  <si>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</si>
  <si>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</si>
  <si>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</si>
  <si>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</si>
  <si>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</si>
  <si>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</si>
  <si>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</si>
  <si>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</si>
  <si>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</si>
  <si>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</si>
  <si>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</si>
  <si>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</si>
  <si>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</si>
  <si>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</si>
  <si>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</si>
  <si>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</si>
  <si>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</si>
  <si>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</si>
  <si>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</si>
  <si>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</si>
  <si>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</si>
  <si>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</si>
  <si>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</si>
  <si>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</si>
  <si>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</si>
  <si>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</si>
  <si>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</si>
  <si>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</si>
  <si>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</si>
  <si>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</si>
  <si>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</si>
  <si>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</si>
  <si>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</si>
  <si>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</si>
  <si>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</si>
  <si>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</si>
  <si>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</si>
  <si>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</si>
  <si>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</si>
  <si>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</si>
  <si>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</si>
  <si>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</si>
  <si>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</si>
  <si>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</si>
  <si>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</si>
  <si>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</si>
  <si>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</si>
  <si>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</si>
  <si>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</si>
  <si>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</si>
  <si>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</si>
  <si>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</si>
  <si>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</si>
  <si>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</si>
  <si>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</si>
  <si>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</si>
  <si>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</si>
  <si>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</si>
  <si>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</si>
  <si>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</si>
  <si>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</si>
  <si>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</si>
  <si>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</si>
  <si>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</si>
  <si>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</si>
  <si>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</si>
  <si>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</si>
  <si>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</si>
  <si>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</si>
  <si>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</si>
  <si>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</si>
  <si>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</si>
  <si>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</si>
  <si>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</si>
  <si>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</si>
  <si>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</si>
  <si>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</si>
  <si>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</si>
  <si>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</si>
  <si>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</si>
  <si>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</si>
  <si>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</si>
  <si>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</si>
  <si>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</si>
  <si>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</si>
  <si>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</si>
  <si>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</si>
  <si>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</si>
  <si>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</si>
  <si>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</si>
  <si>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</si>
  <si>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</si>
  <si>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</si>
  <si>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</si>
  <si>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</si>
  <si>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</si>
  <si>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</si>
  <si>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</si>
  <si>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</si>
  <si>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</si>
  <si>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</si>
  <si>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</si>
  <si>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</si>
  <si>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</si>
  <si>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</si>
  <si>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</si>
  <si>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</si>
  <si>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</si>
  <si>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</si>
  <si>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</si>
  <si>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</si>
  <si>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</si>
  <si>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</si>
  <si>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</si>
  <si>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</si>
  <si>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</si>
  <si>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</si>
  <si>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</si>
  <si>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</si>
  <si>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</si>
  <si>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</si>
  <si>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</si>
  <si>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</si>
  <si>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</si>
  <si>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</si>
  <si>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</si>
  <si>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</si>
  <si>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</si>
  <si>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</si>
  <si>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</si>
  <si>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</si>
  <si>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</si>
  <si>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</si>
  <si>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</si>
  <si>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</si>
  <si>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</si>
  <si>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</si>
  <si>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</si>
  <si>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</si>
  <si>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</si>
  <si>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</si>
  <si>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</si>
  <si>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</si>
  <si>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</si>
  <si>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</si>
  <si>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</si>
  <si>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</si>
  <si>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</si>
  <si>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</si>
  <si>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</si>
  <si>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</si>
  <si>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</si>
  <si>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</si>
  <si>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</si>
  <si>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</si>
  <si>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</si>
  <si>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</si>
  <si>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</si>
  <si>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</si>
  <si>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</si>
  <si>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</si>
  <si>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</si>
  <si>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</si>
  <si>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</si>
  <si>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</si>
  <si>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</si>
  <si>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</si>
  <si>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</si>
  <si>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</si>
  <si>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</si>
  <si>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</si>
  <si>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</si>
  <si>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</si>
  <si>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</si>
  <si>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</si>
  <si>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</si>
  <si>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</si>
  <si>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</si>
  <si>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</si>
  <si>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</si>
  <si>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</si>
  <si>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</si>
  <si>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</si>
  <si>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</si>
  <si>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</si>
  <si>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</si>
  <si>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</si>
  <si>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</si>
  <si>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</si>
  <si>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</si>
  <si>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</si>
  <si>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</si>
  <si>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</si>
  <si>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</si>
  <si>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</si>
  <si>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</si>
  <si>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</si>
  <si>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</si>
  <si>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</si>
  <si>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</si>
  <si>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</si>
  <si>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</si>
  <si>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</si>
  <si>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</si>
  <si>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</si>
  <si>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</si>
  <si>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</si>
  <si>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</si>
  <si>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</si>
  <si>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</si>
  <si>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</si>
  <si>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</si>
  <si>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</si>
  <si>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</si>
  <si>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</si>
  <si>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</si>
  <si>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</si>
  <si>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</si>
  <si>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</si>
  <si>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</si>
  <si>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</si>
  <si>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</si>
  <si>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</si>
  <si>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</si>
  <si>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</si>
  <si>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</si>
  <si>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</si>
  <si>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</si>
  <si>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</si>
  <si>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</si>
  <si>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</si>
  <si>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</si>
  <si>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</si>
  <si>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</si>
  <si>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</si>
  <si>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</si>
  <si>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</si>
  <si>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</si>
  <si>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</si>
  <si>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</si>
  <si>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</si>
  <si>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</si>
  <si>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</si>
  <si>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</si>
  <si>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</si>
  <si>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</si>
  <si>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</si>
  <si>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</si>
  <si>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</si>
  <si>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</si>
  <si>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</si>
  <si>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</si>
  <si>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</si>
  <si>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</si>
  <si>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</si>
  <si>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</si>
  <si>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</si>
  <si>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</si>
  <si>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</si>
  <si>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</si>
  <si>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</si>
  <si>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</si>
  <si>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</si>
  <si>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</si>
  <si>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</si>
  <si>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</si>
  <si>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</si>
  <si>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</si>
  <si>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</si>
  <si>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</si>
  <si>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</si>
  <si>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</si>
  <si>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</si>
  <si>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</si>
  <si>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</si>
  <si>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</si>
  <si>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</si>
  <si>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</si>
  <si>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</si>
  <si>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</si>
  <si>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</si>
  <si>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</si>
  <si>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</si>
  <si>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</si>
  <si>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</si>
  <si>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</si>
  <si>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</si>
  <si>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</si>
  <si>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</si>
  <si>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</si>
  <si>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</si>
  <si>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</si>
  <si>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</si>
  <si>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</si>
  <si>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</si>
  <si>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</si>
  <si>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</si>
  <si>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</si>
  <si>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</si>
  <si>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</si>
  <si>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</si>
  <si>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</si>
  <si>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</si>
  <si>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</si>
  <si>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</si>
  <si>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</si>
  <si>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</si>
  <si>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</si>
  <si>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</si>
  <si>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</si>
  <si>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</si>
  <si>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</si>
  <si>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</si>
  <si>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</si>
  <si>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</si>
  <si>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</si>
  <si>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</si>
  <si>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</si>
  <si>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</si>
  <si>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</si>
  <si>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</si>
  <si>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</si>
  <si>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</si>
  <si>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</si>
  <si>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</si>
  <si>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</si>
  <si>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</si>
  <si>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</si>
  <si>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</si>
  <si>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</si>
  <si>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</si>
  <si>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</si>
  <si>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</si>
  <si>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</si>
  <si>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</si>
  <si>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</si>
  <si>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</si>
  <si>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</si>
  <si>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</si>
  <si>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</si>
  <si>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</si>
  <si>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</si>
  <si>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</si>
  <si>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</si>
  <si>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</si>
  <si>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</si>
  <si>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</si>
  <si>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</si>
  <si>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</si>
  <si>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</si>
  <si>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</si>
  <si>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</si>
  <si>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</si>
  <si>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</si>
  <si>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</si>
  <si>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</si>
  <si>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</si>
  <si>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</si>
  <si>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</si>
  <si>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</si>
  <si>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</si>
  <si>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</si>
  <si>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</si>
  <si>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</si>
  <si>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</si>
  <si>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</si>
  <si>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</si>
  <si>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</si>
  <si>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</si>
  <si>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</si>
  <si>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</si>
  <si>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</si>
  <si>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</si>
  <si>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</si>
  <si>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</si>
  <si>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</si>
  <si>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</si>
  <si>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</si>
  <si>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</si>
  <si>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</si>
  <si>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</si>
  <si>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</si>
  <si>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</si>
  <si>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</si>
  <si>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</si>
  <si>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</si>
  <si>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</si>
  <si>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</si>
  <si>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</si>
  <si>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</si>
  <si>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</si>
  <si>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</si>
  <si>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</si>
  <si>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</si>
  <si>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</si>
  <si>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</si>
  <si>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</si>
  <si>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</si>
  <si>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</si>
  <si>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</si>
  <si>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</si>
  <si>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</si>
  <si>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</si>
  <si>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</si>
  <si>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</si>
  <si>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</si>
  <si>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</si>
  <si>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</si>
  <si>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</si>
  <si>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</si>
  <si>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</si>
  <si>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</si>
  <si>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</si>
  <si>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</si>
  <si>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</si>
  <si>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</si>
  <si>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</si>
  <si>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</si>
  <si>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</si>
  <si>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</si>
  <si>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</si>
  <si>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</si>
  <si>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</si>
  <si>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</si>
  <si>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</si>
  <si>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</si>
  <si>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</si>
  <si>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</si>
  <si>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</si>
  <si>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</si>
  <si>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</si>
  <si>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</si>
  <si>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</si>
  <si>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</si>
  <si>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</si>
  <si>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</si>
  <si>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</si>
  <si>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</si>
  <si>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</si>
  <si>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</si>
  <si>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</si>
  <si>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</si>
  <si>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</si>
  <si>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</si>
  <si>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</si>
  <si>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</si>
  <si>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</si>
  <si>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</si>
  <si>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</si>
  <si>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</si>
  <si>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</si>
  <si>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</si>
  <si>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</si>
  <si>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</si>
  <si>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</si>
  <si>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</si>
  <si>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</si>
  <si>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</si>
  <si>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</si>
  <si>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</si>
  <si>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</si>
  <si>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</si>
  <si>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</si>
  <si>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</si>
  <si>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</si>
  <si>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</si>
  <si>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</si>
  <si>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</si>
  <si>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</si>
  <si>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</si>
  <si>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</si>
  <si>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</si>
  <si>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</si>
  <si>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</si>
  <si>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</si>
  <si>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</si>
  <si>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</si>
  <si>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</si>
  <si>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</si>
  <si>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</si>
  <si>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</si>
  <si>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</si>
  <si>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</si>
  <si>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</si>
  <si>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</si>
  <si>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</si>
  <si>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</si>
  <si>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</si>
  <si>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</si>
  <si>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</si>
  <si>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</si>
  <si>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</si>
  <si>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</si>
  <si>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</si>
  <si>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</si>
  <si>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</si>
  <si>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</si>
  <si>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</si>
  <si>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</si>
  <si>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</si>
  <si>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</si>
  <si>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</si>
  <si>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</si>
  <si>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</si>
  <si>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</si>
  <si>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</si>
  <si>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</si>
  <si>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</si>
  <si>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</si>
  <si>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</si>
  <si>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</si>
  <si>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</si>
  <si>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</si>
  <si>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</si>
  <si>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</si>
  <si>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</si>
  <si>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</si>
  <si>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</si>
  <si>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</si>
  <si>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</si>
  <si>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</si>
  <si>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</si>
  <si>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</si>
  <si>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</si>
  <si>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</si>
  <si>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</si>
  <si>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</si>
  <si>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</si>
  <si>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</si>
  <si>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</si>
  <si>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</si>
  <si>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</si>
  <si>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</si>
  <si>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</si>
  <si>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</si>
  <si>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</si>
  <si>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</si>
  <si>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</si>
  <si>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</si>
  <si>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</si>
  <si>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</si>
  <si>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</si>
  <si>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</si>
  <si>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</si>
  <si>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</si>
  <si>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</si>
  <si>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</si>
  <si>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</si>
  <si>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</si>
  <si>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</si>
  <si>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</si>
  <si>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</si>
  <si>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</si>
  <si>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</si>
  <si>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</si>
  <si>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</si>
  <si>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</si>
  <si>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</si>
  <si>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</si>
  <si>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</si>
  <si>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</si>
  <si>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</si>
  <si>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</si>
  <si>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</si>
  <si>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</si>
  <si>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</si>
  <si>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</si>
  <si>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</si>
  <si>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</si>
  <si>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</si>
  <si>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</si>
  <si>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</si>
  <si>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</si>
  <si>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</si>
  <si>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</si>
  <si>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</si>
  <si>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</si>
  <si>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</si>
  <si>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</si>
  <si>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</si>
  <si>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</si>
  <si>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</si>
  <si>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</si>
  <si>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</si>
  <si>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</si>
  <si>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</si>
  <si>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</si>
  <si>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</si>
  <si>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</si>
  <si>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</si>
  <si>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</si>
  <si>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</si>
  <si>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</si>
  <si>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</si>
  <si>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</si>
  <si>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</si>
  <si>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</si>
  <si>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</si>
  <si>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</si>
  <si>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</si>
  <si>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</si>
  <si>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</si>
  <si>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</si>
  <si>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</si>
  <si>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</si>
  <si>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</si>
  <si>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</si>
  <si>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</si>
  <si>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</si>
  <si>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</si>
  <si>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</si>
  <si>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</si>
  <si>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</si>
  <si>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</si>
  <si>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</si>
  <si>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</si>
  <si>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</si>
  <si>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</si>
  <si>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</si>
  <si>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</si>
  <si>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</si>
  <si>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</si>
  <si>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</si>
  <si>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</si>
  <si>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</si>
  <si>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</si>
  <si>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</si>
  <si>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</si>
  <si>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</si>
  <si>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</si>
  <si>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</si>
  <si>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</si>
  <si>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</si>
  <si>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</si>
  <si>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</si>
  <si>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</si>
  <si>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</si>
  <si>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</si>
  <si>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</si>
  <si>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</si>
  <si>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</si>
  <si>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</si>
  <si>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</si>
  <si>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</si>
  <si>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</si>
  <si>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</si>
  <si>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</si>
  <si>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</si>
  <si>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</si>
  <si>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</si>
  <si>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</si>
  <si>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</si>
  <si>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</si>
  <si>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</si>
  <si>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</si>
  <si>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</si>
  <si>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</si>
  <si>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</si>
  <si>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</si>
  <si>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</si>
  <si>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</si>
  <si>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</si>
  <si>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</si>
  <si>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</si>
  <si>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</si>
  <si>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</si>
  <si>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</si>
  <si>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</si>
  <si>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</si>
  <si>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</si>
  <si>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</si>
  <si>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</si>
  <si>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</si>
  <si>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</si>
  <si>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</si>
  <si>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</si>
  <si>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</si>
  <si>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</si>
  <si>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</si>
  <si>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</si>
  <si>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</si>
  <si>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</si>
  <si>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</si>
  <si>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</si>
  <si>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</si>
  <si>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</si>
  <si>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</si>
  <si>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</si>
  <si>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</si>
  <si>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</si>
  <si>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</si>
  <si>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</si>
  <si>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</si>
  <si>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</si>
  <si>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</si>
  <si>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</si>
  <si>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</si>
  <si>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</si>
  <si>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</si>
  <si>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</si>
  <si>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</si>
  <si>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</si>
  <si>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</si>
  <si>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</si>
  <si>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</si>
  <si>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</si>
  <si>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</si>
  <si>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</si>
  <si>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</si>
  <si>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</si>
  <si>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</si>
  <si>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</si>
  <si>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</si>
  <si>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</si>
  <si>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</si>
  <si>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</si>
  <si>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</si>
  <si>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</si>
  <si>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</si>
  <si>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</si>
  <si>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</si>
  <si>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</si>
  <si>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</si>
  <si>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</si>
  <si>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</si>
  <si>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</si>
  <si>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</si>
  <si>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</si>
  <si>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</si>
  <si>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</si>
  <si>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</si>
  <si>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</si>
  <si>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</si>
  <si>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</si>
  <si>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</si>
  <si>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</si>
  <si>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</si>
  <si>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</si>
  <si>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</si>
  <si>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</si>
  <si>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</si>
  <si>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</si>
  <si>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</si>
  <si>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</si>
  <si>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</si>
  <si>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</si>
  <si>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</si>
  <si>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</si>
  <si>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</si>
  <si>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</si>
  <si>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</si>
  <si>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</si>
  <si>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</si>
  <si>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</si>
  <si>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</si>
  <si>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</si>
  <si>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</si>
  <si>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</si>
  <si>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</si>
  <si>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</si>
  <si>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</si>
  <si>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</si>
  <si>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</si>
  <si>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</si>
  <si>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</si>
  <si>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</si>
  <si>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</si>
  <si>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</si>
  <si>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</si>
  <si>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</si>
  <si>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</si>
  <si>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</si>
  <si>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</si>
  <si>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</si>
  <si>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</si>
  <si>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</si>
  <si>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</si>
  <si>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</si>
  <si>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</si>
  <si>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</si>
  <si>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</si>
  <si>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</si>
  <si>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</si>
  <si>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</si>
  <si>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</si>
  <si>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</si>
  <si>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</si>
  <si>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</si>
  <si>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</si>
  <si>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</si>
  <si>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</si>
  <si>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</si>
  <si>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</si>
  <si>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</si>
  <si>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</si>
  <si>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</si>
  <si>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</si>
  <si>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</si>
  <si>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</si>
  <si>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</si>
  <si>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</si>
  <si>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</si>
  <si>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</si>
  <si>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</si>
  <si>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</si>
  <si>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</si>
  <si>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</si>
  <si>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</si>
  <si>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</si>
  <si>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</si>
  <si>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</si>
  <si>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</si>
  <si>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</si>
  <si>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</si>
  <si>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</si>
  <si>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</si>
  <si>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</si>
  <si>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</si>
  <si>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</si>
  <si>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</si>
  <si>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</si>
  <si>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</si>
  <si>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</si>
  <si>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</si>
  <si>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</si>
  <si>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</si>
  <si>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</si>
  <si>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</si>
  <si>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</si>
  <si>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</si>
  <si>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</si>
  <si>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</si>
  <si>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</si>
  <si>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</si>
  <si>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</si>
  <si>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</si>
  <si>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</si>
  <si>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</si>
  <si>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</si>
  <si>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</si>
  <si>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</si>
  <si>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</si>
  <si>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</si>
  <si>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</si>
  <si>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</si>
  <si>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</si>
  <si>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</si>
  <si>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</si>
  <si>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</si>
  <si>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</si>
  <si>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</si>
  <si>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</si>
  <si>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</si>
  <si>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</si>
  <si>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</si>
  <si>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</si>
  <si>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</si>
  <si>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</si>
  <si>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</si>
  <si>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</si>
  <si>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</si>
  <si>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</si>
  <si>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</si>
  <si>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</si>
  <si>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</si>
  <si>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</si>
  <si>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</si>
  <si>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</si>
  <si>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</si>
  <si>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</si>
  <si>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</si>
  <si>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</si>
  <si>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</si>
  <si>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</si>
  <si>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</si>
  <si>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</si>
  <si>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</si>
  <si>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</si>
  <si>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</si>
  <si>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</si>
  <si>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</si>
  <si>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</si>
  <si>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</si>
  <si>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</si>
  <si>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</si>
  <si>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</si>
  <si>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</si>
  <si>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</si>
  <si>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</si>
  <si>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</si>
  <si>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</si>
  <si>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</si>
  <si>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</si>
  <si>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</si>
  <si>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</si>
  <si>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</si>
  <si>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</si>
  <si>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</si>
  <si>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</si>
  <si>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</si>
  <si>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</si>
  <si>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</si>
  <si>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</si>
  <si>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</si>
  <si>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</si>
  <si>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</si>
  <si>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</si>
  <si>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</si>
  <si>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</si>
  <si>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</si>
  <si>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</si>
  <si>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</si>
  <si>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</si>
  <si>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</si>
  <si>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</si>
  <si>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</si>
  <si>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</si>
  <si>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</si>
  <si>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</si>
  <si>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</si>
  <si>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</si>
  <si>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</si>
  <si>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</si>
  <si>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</si>
  <si>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</si>
  <si>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</si>
  <si>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</si>
  <si>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</si>
  <si>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</si>
  <si>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</si>
  <si>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</si>
  <si>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</si>
  <si>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</si>
  <si>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</si>
  <si>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</si>
  <si>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</si>
  <si>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</si>
  <si>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</si>
  <si>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</si>
  <si>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</si>
  <si>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</si>
  <si>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</si>
  <si>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</si>
  <si>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</si>
  <si>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</si>
  <si>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</si>
  <si>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</si>
  <si>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</si>
  <si>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</si>
  <si>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</si>
  <si>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</si>
  <si>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</si>
  <si>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</si>
  <si>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</si>
  <si>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</si>
  <si>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</si>
  <si>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</si>
  <si>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</si>
  <si>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</si>
  <si>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</si>
  <si>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</si>
  <si>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</si>
  <si>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</si>
  <si>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</si>
  <si>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</si>
  <si>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</si>
  <si>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</si>
  <si>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</si>
  <si>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</si>
  <si>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</si>
  <si>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</si>
  <si>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</si>
  <si>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</si>
  <si>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</si>
  <si>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</si>
  <si>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</si>
  <si>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</si>
  <si>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</si>
  <si>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</si>
  <si>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</si>
  <si>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</si>
  <si>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</si>
  <si>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</si>
  <si>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</si>
  <si>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</si>
  <si>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</si>
  <si>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</si>
  <si>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</si>
  <si>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</si>
  <si>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</si>
  <si>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</si>
  <si>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</si>
  <si>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</si>
  <si>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</si>
  <si>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</si>
  <si>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</si>
  <si>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</si>
  <si>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</si>
  <si>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</si>
  <si>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</si>
  <si>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</si>
  <si>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</si>
  <si>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</si>
  <si>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</si>
  <si>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</si>
  <si>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</si>
  <si>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</si>
  <si>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</si>
  <si>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</si>
  <si>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</si>
  <si>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</si>
  <si>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</si>
  <si>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</si>
  <si>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</si>
  <si>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</si>
  <si>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</si>
  <si>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</si>
  <si>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</si>
  <si>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</si>
  <si>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</si>
  <si>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</si>
  <si>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</si>
  <si>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</si>
  <si>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</si>
  <si>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</si>
  <si>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</si>
  <si>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</si>
  <si>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</si>
  <si>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</si>
  <si>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</si>
  <si>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</si>
  <si>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</si>
  <si>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</si>
  <si>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</si>
  <si>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</si>
  <si>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</si>
  <si>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</si>
  <si>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</si>
  <si>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</si>
  <si>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</si>
  <si>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</si>
  <si>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</si>
  <si>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</si>
  <si>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</si>
  <si>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</si>
  <si>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</si>
  <si>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</si>
  <si>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</si>
  <si>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</si>
  <si>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</si>
  <si>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</si>
  <si>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</si>
  <si>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</si>
  <si>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</si>
  <si>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</si>
  <si>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</si>
  <si>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</si>
  <si>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</si>
  <si>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</si>
  <si>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</si>
  <si>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</si>
  <si>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</si>
  <si>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</si>
  <si>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</si>
  <si>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</si>
  <si>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</si>
  <si>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</si>
  <si>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</si>
  <si>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</si>
  <si>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</si>
  <si>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</si>
  <si>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</si>
  <si>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</si>
  <si>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</si>
  <si>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</si>
  <si>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</si>
  <si>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</si>
  <si>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</si>
  <si>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</si>
  <si>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</si>
  <si>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</si>
  <si>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</si>
  <si>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</si>
  <si>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</si>
  <si>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</si>
  <si>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</si>
  <si>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</si>
  <si>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</si>
  <si>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</si>
  <si>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</si>
  <si>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</si>
  <si>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</si>
  <si>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</si>
  <si>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</si>
  <si>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</si>
  <si>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</si>
  <si>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</si>
  <si>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</si>
  <si>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</si>
  <si>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</si>
  <si>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</si>
  <si>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</si>
  <si>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</si>
  <si>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</si>
  <si>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</si>
  <si>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</si>
  <si>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</si>
  <si>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</si>
  <si>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</si>
  <si>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</si>
  <si>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</si>
  <si>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</si>
  <si>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</si>
  <si>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</si>
  <si>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</si>
  <si>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</si>
  <si>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</si>
  <si>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</si>
  <si>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</si>
  <si>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</si>
  <si>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</si>
  <si>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</si>
  <si>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</si>
  <si>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</si>
  <si>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</si>
  <si>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</si>
  <si>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</si>
  <si>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</si>
  <si>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</si>
  <si>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</si>
  <si>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</si>
  <si>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</si>
  <si>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</si>
  <si>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</si>
  <si>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</si>
  <si>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</si>
  <si>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</si>
  <si>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</si>
  <si>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</si>
  <si>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</si>
  <si>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</si>
  <si>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</si>
  <si>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</si>
  <si>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</si>
  <si>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</si>
  <si>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</si>
  <si>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</si>
  <si>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</si>
  <si>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</si>
  <si>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</si>
  <si>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</si>
  <si>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</si>
  <si>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</si>
  <si>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</si>
  <si>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</si>
  <si>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</si>
  <si>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</si>
  <si>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</si>
  <si>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</si>
  <si>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</si>
  <si>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</si>
  <si>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</si>
  <si>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</si>
  <si>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</si>
  <si>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</si>
  <si>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</si>
  <si>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</si>
  <si>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</si>
  <si>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</si>
  <si>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</si>
  <si>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</si>
  <si>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</si>
  <si>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</si>
  <si>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</si>
  <si>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</si>
  <si>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</si>
  <si>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</si>
  <si>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</si>
  <si>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</si>
  <si>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</si>
  <si>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</si>
  <si>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</si>
  <si>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</si>
  <si>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</si>
  <si>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</si>
  <si>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</si>
  <si>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</si>
  <si>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</si>
  <si>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</si>
  <si>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</si>
  <si>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</si>
  <si>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</si>
  <si>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</si>
  <si>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</si>
  <si>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</si>
  <si>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</si>
  <si>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</si>
  <si>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</si>
  <si>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</si>
  <si>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</si>
  <si>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</si>
  <si>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</si>
  <si>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</si>
  <si>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</si>
  <si>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</si>
  <si>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</si>
  <si>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</si>
  <si>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</si>
  <si>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</si>
  <si>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</si>
  <si>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</si>
  <si>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</si>
  <si>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</si>
  <si>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</si>
  <si>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</si>
  <si>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</si>
  <si>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</si>
  <si>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</si>
  <si>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</si>
  <si>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</si>
  <si>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</si>
  <si>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</si>
  <si>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</si>
  <si>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</si>
  <si>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</si>
  <si>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</si>
  <si>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</si>
  <si>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</si>
  <si>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</si>
  <si>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</si>
  <si>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</si>
  <si>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</si>
  <si>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</si>
  <si>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</si>
  <si>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</si>
  <si>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</si>
  <si>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</si>
  <si>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</si>
  <si>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</si>
  <si>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</si>
  <si>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</si>
  <si>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</si>
  <si>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</si>
  <si>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</si>
  <si>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</si>
  <si>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</si>
  <si>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</si>
  <si>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</si>
  <si>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</si>
  <si>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</si>
  <si>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</si>
  <si>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</si>
  <si>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</si>
  <si>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</si>
  <si>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</si>
  <si>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</si>
  <si>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</si>
  <si>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</si>
  <si>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</si>
  <si>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</si>
  <si>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</si>
  <si>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</si>
  <si>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</si>
  <si>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</si>
  <si>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</si>
  <si>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</si>
  <si>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</si>
  <si>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</si>
  <si>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</si>
  <si>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</si>
  <si>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</si>
  <si>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</si>
  <si>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</si>
  <si>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</si>
  <si>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</si>
  <si>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</si>
  <si>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</si>
  <si>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</si>
  <si>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</si>
  <si>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</si>
  <si>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</si>
  <si>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</si>
  <si>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</si>
  <si>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</si>
  <si>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</si>
  <si>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</si>
  <si>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</si>
  <si>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</si>
  <si>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</si>
  <si>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</si>
  <si>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</si>
  <si>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</si>
  <si>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</si>
  <si>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</si>
  <si>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</si>
  <si>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</si>
  <si>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</si>
  <si>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</si>
  <si>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</si>
  <si>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</si>
  <si>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</si>
  <si>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</si>
  <si>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</si>
  <si>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</si>
  <si>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</si>
  <si>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</si>
  <si>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</si>
  <si>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</si>
  <si>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</si>
  <si>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</si>
  <si>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</si>
  <si>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</si>
  <si>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</si>
  <si>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</si>
  <si>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</si>
  <si>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</si>
  <si>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</si>
  <si>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</si>
  <si>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</si>
  <si>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</si>
  <si>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</si>
  <si>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</si>
  <si>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</si>
  <si>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</si>
  <si>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</si>
  <si>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</si>
  <si>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</si>
  <si>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</si>
  <si>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</si>
  <si>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</si>
  <si>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</si>
  <si>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</si>
  <si>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</si>
  <si>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</si>
  <si>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</si>
  <si>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</si>
  <si>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</si>
  <si>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</si>
  <si>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</si>
  <si>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</si>
  <si>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</si>
  <si>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</si>
  <si>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</si>
  <si>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</si>
  <si>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</si>
  <si>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</si>
  <si>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</si>
  <si>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</si>
  <si>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</si>
  <si>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</si>
  <si>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</si>
  <si>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</si>
  <si>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</si>
  <si>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</si>
  <si>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</si>
  <si>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</si>
  <si>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</si>
  <si>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</si>
  <si>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</si>
  <si>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</si>
  <si>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</si>
  <si>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</si>
  <si>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</si>
  <si>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</si>
  <si>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</si>
  <si>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</si>
  <si>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</si>
  <si>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</si>
  <si>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</si>
  <si>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</si>
  <si>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</si>
  <si>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</si>
  <si>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</si>
  <si>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</si>
  <si>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</si>
  <si>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</si>
  <si>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</si>
  <si>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</si>
  <si>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</si>
  <si>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</si>
  <si>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</si>
  <si>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</si>
  <si>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</si>
  <si>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</si>
  <si>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</si>
  <si>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</si>
  <si>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</si>
  <si>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</si>
  <si>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</si>
  <si>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</si>
  <si>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</si>
  <si>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</si>
  <si>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</si>
  <si>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</si>
  <si>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</si>
  <si>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</si>
  <si>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</si>
  <si>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</si>
  <si>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</si>
  <si>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</si>
  <si>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</si>
  <si>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</si>
  <si>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</si>
  <si>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</si>
  <si>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</si>
  <si>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</si>
  <si>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</si>
  <si>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</si>
  <si>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</si>
  <si>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</si>
  <si>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</si>
  <si>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</si>
  <si>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</si>
  <si>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</si>
  <si>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</si>
  <si>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</si>
  <si>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</si>
  <si>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</si>
  <si>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</si>
  <si>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</si>
  <si>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</si>
  <si>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</si>
  <si>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</si>
  <si>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</si>
  <si>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</si>
  <si>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</si>
  <si>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</si>
  <si>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</si>
  <si>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</si>
  <si>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</si>
  <si>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</si>
  <si>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</si>
  <si>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</si>
  <si>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</si>
  <si>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</si>
  <si>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</si>
  <si>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</si>
  <si>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</si>
  <si>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</si>
  <si>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</si>
  <si>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</si>
  <si>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</si>
  <si>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</si>
  <si>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</si>
  <si>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</si>
  <si>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</si>
  <si>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</si>
  <si>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</si>
  <si>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</si>
  <si>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</si>
  <si>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</si>
  <si>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</si>
  <si>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</si>
  <si>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</si>
  <si>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</si>
  <si>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</si>
  <si>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</si>
  <si>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</si>
  <si>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</si>
  <si>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</si>
  <si>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</si>
  <si>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</si>
  <si>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</si>
  <si>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</si>
  <si>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</si>
  <si>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</si>
  <si>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</si>
  <si>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</si>
  <si>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</si>
  <si>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</si>
  <si>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</si>
  <si>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</si>
  <si>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</si>
  <si>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</si>
  <si>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</si>
  <si>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</si>
  <si>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</si>
  <si>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</si>
  <si>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</si>
  <si>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</si>
  <si>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</si>
  <si>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</si>
  <si>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</si>
  <si>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</si>
  <si>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</si>
  <si>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</si>
  <si>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</si>
  <si>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</si>
  <si>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</si>
  <si>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</si>
  <si>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</si>
  <si>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</si>
  <si>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</si>
  <si>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</si>
  <si>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</si>
  <si>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</si>
  <si>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</si>
  <si>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</si>
  <si>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</si>
  <si>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</si>
  <si>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</si>
  <si>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</si>
  <si>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</si>
  <si>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</si>
  <si>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</si>
  <si>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</si>
  <si>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</si>
  <si>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</si>
  <si>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</si>
  <si>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</si>
  <si>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</si>
  <si>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</si>
  <si>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</si>
  <si>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</si>
  <si>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</si>
  <si>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</si>
  <si>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</si>
  <si>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</si>
  <si>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</si>
  <si>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</si>
  <si>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</si>
  <si>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</si>
  <si>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</si>
  <si>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</si>
  <si>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</si>
  <si>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</si>
  <si>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</si>
  <si>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</si>
  <si>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</si>
  <si>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</si>
  <si>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</si>
  <si>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</si>
  <si>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</si>
  <si>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</si>
  <si>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</si>
  <si>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</si>
  <si>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</si>
  <si>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</si>
  <si>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</si>
  <si>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</si>
  <si>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</si>
  <si>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</si>
  <si>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</si>
  <si>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</si>
  <si>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</si>
  <si>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</si>
  <si>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</si>
  <si>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</si>
  <si>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</si>
  <si>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</si>
  <si>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</si>
  <si>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</si>
  <si>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</si>
  <si>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</si>
  <si>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</si>
  <si>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</si>
  <si>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</si>
  <si>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</si>
  <si>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</si>
  <si>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</si>
  <si>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</si>
  <si>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</si>
  <si>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</si>
  <si>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</si>
  <si>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</si>
  <si>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</si>
  <si>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</si>
  <si>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</si>
  <si>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</si>
  <si>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</si>
  <si>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</si>
  <si>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</si>
  <si>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</si>
  <si>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</si>
  <si>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</si>
  <si>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</si>
  <si>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</si>
  <si>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</si>
  <si>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</si>
  <si>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</si>
  <si>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</si>
  <si>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</si>
  <si>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</si>
  <si>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</si>
  <si>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</si>
  <si>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</si>
  <si>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</si>
  <si>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</si>
  <si>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</si>
  <si>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</si>
  <si>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</si>
  <si>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</si>
  <si>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</si>
  <si>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</si>
  <si>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</si>
  <si>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</si>
  <si>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</si>
  <si>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</si>
  <si>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</si>
  <si>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</si>
  <si>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</si>
  <si>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</si>
  <si>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</si>
  <si>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</si>
  <si>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</si>
  <si>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</si>
  <si>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</si>
  <si>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</si>
  <si>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</si>
  <si>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</si>
  <si>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</si>
  <si>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</si>
  <si>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</si>
  <si>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</si>
  <si>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</si>
  <si>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</si>
  <si>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</si>
  <si>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</si>
  <si>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</si>
  <si>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</si>
  <si>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</si>
  <si>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</si>
  <si>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</si>
  <si>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</si>
  <si>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</si>
  <si>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</si>
  <si>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</si>
  <si>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</si>
  <si>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</si>
  <si>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</si>
  <si>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</si>
  <si>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</si>
  <si>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</si>
  <si>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</si>
  <si>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</si>
  <si>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</si>
  <si>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</si>
  <si>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</si>
  <si>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</si>
  <si>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</si>
  <si>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</si>
  <si>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</si>
  <si>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</si>
  <si>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</si>
  <si>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</si>
  <si>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</si>
  <si>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</si>
  <si>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</si>
  <si>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</si>
  <si>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</si>
  <si>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</si>
  <si>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</si>
  <si>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</si>
  <si>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</si>
  <si>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</si>
  <si>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</si>
  <si>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</si>
  <si>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</si>
  <si>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</si>
  <si>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</si>
  <si>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</si>
  <si>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</si>
  <si>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</si>
  <si>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</si>
  <si>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</si>
  <si>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</si>
  <si>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</si>
  <si>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</si>
  <si>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</si>
  <si>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</si>
  <si>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</si>
  <si>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</si>
  <si>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</si>
  <si>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</si>
  <si>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</si>
  <si>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</si>
  <si>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</si>
  <si>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</si>
  <si>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</si>
  <si>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</si>
  <si>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</si>
  <si>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</si>
  <si>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</si>
  <si>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</si>
  <si>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</si>
  <si>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</si>
  <si>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</si>
  <si>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</si>
  <si>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</si>
  <si>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</si>
  <si>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</si>
  <si>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</si>
  <si>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</si>
  <si>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</si>
  <si>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</si>
  <si>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</si>
  <si>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</si>
  <si>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</si>
  <si>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</si>
  <si>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</si>
  <si>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</si>
  <si>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</si>
  <si>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</si>
  <si>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</si>
  <si>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</si>
  <si>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</si>
  <si>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</si>
  <si>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</si>
  <si>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</si>
  <si>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</si>
  <si>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</si>
  <si>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</si>
  <si>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</si>
  <si>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</si>
  <si>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</si>
  <si>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</si>
  <si>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</si>
  <si>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</si>
  <si>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</si>
  <si>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</si>
  <si>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</si>
  <si>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</si>
  <si>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</si>
  <si>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</si>
  <si>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</si>
  <si>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</si>
  <si>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</si>
  <si>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</si>
  <si>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</si>
  <si>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</si>
  <si>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</si>
  <si>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</si>
  <si>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</si>
  <si>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</si>
  <si>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</si>
  <si>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</si>
  <si>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</si>
  <si>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</si>
  <si>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</si>
  <si>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</si>
  <si>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</si>
  <si>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</si>
  <si>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</si>
  <si>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</si>
  <si>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</si>
  <si>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</si>
  <si>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</si>
  <si>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</si>
  <si>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</si>
  <si>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</si>
  <si>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</si>
  <si>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</si>
  <si>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</si>
  <si>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</si>
  <si>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</si>
  <si>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</si>
  <si>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</si>
  <si>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</si>
  <si>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</si>
  <si>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</si>
  <si>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</si>
  <si>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</si>
  <si>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</si>
  <si>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</si>
  <si>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</si>
  <si>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</si>
  <si>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</si>
  <si>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</si>
  <si>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</si>
  <si>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</si>
  <si>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</si>
  <si>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</si>
  <si>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</si>
  <si>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</si>
  <si>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</si>
  <si>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</si>
  <si>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</si>
  <si>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</si>
  <si>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</si>
  <si>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</si>
  <si>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</si>
  <si>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</si>
  <si>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</si>
  <si>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</si>
  <si>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</si>
  <si>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</si>
  <si>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</si>
  <si>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</si>
  <si>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</si>
  <si>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</si>
  <si>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</si>
  <si>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</si>
  <si>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</si>
  <si>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</si>
  <si>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</si>
  <si>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</si>
  <si>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</si>
  <si>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</si>
  <si>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</si>
  <si>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</si>
  <si>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</si>
  <si>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</si>
  <si>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</si>
  <si>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</si>
  <si>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</si>
  <si>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</si>
  <si>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</si>
  <si>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</si>
  <si>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</si>
  <si>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</si>
  <si>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</si>
  <si>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</si>
  <si>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</si>
  <si>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</si>
  <si>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</si>
  <si>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</si>
  <si>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</si>
  <si>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</si>
  <si>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</si>
  <si>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</si>
  <si>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</si>
  <si>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</si>
  <si>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</si>
  <si>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</si>
  <si>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</si>
  <si>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</si>
  <si>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</si>
  <si>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</si>
  <si>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</si>
  <si>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</si>
  <si>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</si>
  <si>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</si>
  <si>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</si>
  <si>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</si>
  <si>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</si>
  <si>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</si>
  <si>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</si>
  <si>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</si>
  <si>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</si>
  <si>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</si>
  <si>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</si>
  <si>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</si>
  <si>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</si>
  <si>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</si>
  <si>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</si>
  <si>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</si>
  <si>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</si>
  <si>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</si>
  <si>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</si>
  <si>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</si>
  <si>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</si>
  <si>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</si>
  <si>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</si>
  <si>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</si>
  <si>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</si>
  <si>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</si>
  <si>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</si>
  <si>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</si>
  <si>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</si>
  <si>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</si>
  <si>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</si>
  <si>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</si>
  <si>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</si>
  <si>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</si>
  <si>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</si>
  <si>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</si>
  <si>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</si>
  <si>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</si>
  <si>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</si>
  <si>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</si>
  <si>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</si>
  <si>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</si>
  <si>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</si>
  <si>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</si>
  <si>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</si>
  <si>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</si>
  <si>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</si>
  <si>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</si>
  <si>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</si>
  <si>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</si>
  <si>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</si>
  <si>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</si>
  <si>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</si>
  <si>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</si>
  <si>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</si>
  <si>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</si>
  <si>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</si>
  <si>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</si>
  <si>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</si>
  <si>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</si>
  <si>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</si>
  <si>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</si>
  <si>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</si>
  <si>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</si>
  <si>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</si>
  <si>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</si>
  <si>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</si>
  <si>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</si>
  <si>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</si>
  <si>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</si>
  <si>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</si>
  <si>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</si>
  <si>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</si>
  <si>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</si>
  <si>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</si>
  <si>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</si>
  <si>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</si>
  <si>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</si>
  <si>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</si>
  <si>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</si>
  <si>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</si>
  <si>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</si>
  <si>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</si>
  <si>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</si>
  <si>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</si>
  <si>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</si>
  <si>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</si>
  <si>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</si>
  <si>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</si>
  <si>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</si>
  <si>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</si>
  <si>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</si>
  <si>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</si>
  <si>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</si>
  <si>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</si>
  <si>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</si>
  <si>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</si>
  <si>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</si>
  <si>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</si>
  <si>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</si>
  <si>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</si>
  <si>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</si>
  <si>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</si>
  <si>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</si>
  <si>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</si>
  <si>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</si>
  <si>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</si>
  <si>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</si>
  <si>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</si>
  <si>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</si>
  <si>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</si>
  <si>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</si>
  <si>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</si>
  <si>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</si>
  <si>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</si>
  <si>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</si>
  <si>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</si>
  <si>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</si>
  <si>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</si>
  <si>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</si>
  <si>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</si>
  <si>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</si>
  <si>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</si>
  <si>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</si>
  <si>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</si>
  <si>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</si>
  <si>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</si>
  <si>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</si>
  <si>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</si>
  <si>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</si>
  <si>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</si>
  <si>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</si>
  <si>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</si>
  <si>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</si>
  <si>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</si>
  <si>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</si>
  <si>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</si>
  <si>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</si>
  <si>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</si>
  <si>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</si>
  <si>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</si>
  <si>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</si>
  <si>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</si>
  <si>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</si>
  <si>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</si>
  <si>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</si>
  <si>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</si>
  <si>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</si>
  <si>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</si>
  <si>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</si>
  <si>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</si>
  <si>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</si>
  <si>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</si>
  <si>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</si>
  <si>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</si>
  <si>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</si>
  <si>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</si>
  <si>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</si>
  <si>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</si>
  <si>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</si>
  <si>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</si>
  <si>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</si>
  <si>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</si>
  <si>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</si>
  <si>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</si>
  <si>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</si>
  <si>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</si>
  <si>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</si>
  <si>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</si>
  <si>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</si>
  <si>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</si>
  <si>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</si>
  <si>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</si>
  <si>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</si>
  <si>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</si>
  <si>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</si>
  <si>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</si>
  <si>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</si>
  <si>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</si>
  <si>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</si>
  <si>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</si>
  <si>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</si>
  <si>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</si>
  <si>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</si>
  <si>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</si>
  <si>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</si>
  <si>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</si>
  <si>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</si>
  <si>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</si>
  <si>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</si>
  <si>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</si>
  <si>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</si>
  <si>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</si>
  <si>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</si>
  <si>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</si>
  <si>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</si>
  <si>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</si>
  <si>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</si>
  <si>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</si>
  <si>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</si>
  <si>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</si>
  <si>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</si>
  <si>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</si>
  <si>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</si>
  <si>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</si>
  <si>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</si>
  <si>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</si>
  <si>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</si>
  <si>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</si>
  <si>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</si>
  <si>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</si>
  <si>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</si>
  <si>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</si>
  <si>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</si>
  <si>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</si>
  <si>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</si>
  <si>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</si>
  <si>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</si>
  <si>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</si>
  <si>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</si>
  <si>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</si>
  <si>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</si>
  <si>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</si>
  <si>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</si>
  <si>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</si>
  <si>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</si>
  <si>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</si>
  <si>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</si>
  <si>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</si>
  <si>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</si>
  <si>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</si>
  <si>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</si>
  <si>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</si>
  <si>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</si>
  <si>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</si>
  <si>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</si>
  <si>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</si>
  <si>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</si>
  <si>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</si>
  <si>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</si>
  <si>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</si>
  <si>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</si>
  <si>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</si>
  <si>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</si>
  <si>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</si>
  <si>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</si>
  <si>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</si>
  <si>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</si>
  <si>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</si>
  <si>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</si>
  <si>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</si>
  <si>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</si>
  <si>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</si>
  <si>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</si>
  <si>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</si>
  <si>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</si>
  <si>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</si>
  <si>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</si>
  <si>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</si>
  <si>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</si>
  <si>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</si>
  <si>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</si>
  <si>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</si>
  <si>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</si>
  <si>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</si>
  <si>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</si>
  <si>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</si>
  <si>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</si>
  <si>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</si>
  <si>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</si>
  <si>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</si>
  <si>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</si>
  <si>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</si>
  <si>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</si>
  <si>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</si>
  <si>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</si>
  <si>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</si>
  <si>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</si>
  <si>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</si>
  <si>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</si>
  <si>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</si>
  <si>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</si>
  <si>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</si>
  <si>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</si>
  <si>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</si>
  <si>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</si>
  <si>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</si>
  <si>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</si>
  <si>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</si>
  <si>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</si>
  <si>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</si>
  <si>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</si>
  <si>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</si>
  <si>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</si>
  <si>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</si>
  <si>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</si>
  <si>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</si>
  <si>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</si>
  <si>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</si>
  <si>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</si>
  <si>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</si>
  <si>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</si>
  <si>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</si>
  <si>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</si>
  <si>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</si>
  <si>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</si>
  <si>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</si>
  <si>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</si>
  <si>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</si>
  <si>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</si>
  <si>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</si>
  <si>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</si>
  <si>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</si>
  <si>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</si>
  <si>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</si>
  <si>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</si>
  <si>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</si>
  <si>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</si>
  <si>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</si>
  <si>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</si>
  <si>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</si>
  <si>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</si>
  <si>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</si>
  <si>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</si>
  <si>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</si>
  <si>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</si>
  <si>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</si>
  <si>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</si>
  <si>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</si>
  <si>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</si>
  <si>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</si>
  <si>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</si>
  <si>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</si>
  <si>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</si>
  <si>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</si>
  <si>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</si>
  <si>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</si>
  <si>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</si>
  <si>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</si>
  <si>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</si>
  <si>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</si>
  <si>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</si>
  <si>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</si>
  <si>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</si>
  <si>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</si>
  <si>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</si>
  <si>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</si>
  <si>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</si>
  <si>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</si>
  <si>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</si>
  <si>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</si>
  <si>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</si>
  <si>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</si>
  <si>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</si>
  <si>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</si>
  <si>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</si>
  <si>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</si>
  <si>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</si>
  <si>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</si>
  <si>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</si>
  <si>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</si>
  <si>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</si>
  <si>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</si>
  <si>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</si>
  <si>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</si>
  <si>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</si>
  <si>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</si>
  <si>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</si>
  <si>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</si>
  <si>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</si>
  <si>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</si>
  <si>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</si>
  <si>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</si>
  <si>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</si>
  <si>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</si>
  <si>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</si>
  <si>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</si>
  <si>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</si>
  <si>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</si>
  <si>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</si>
  <si>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</si>
  <si>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</si>
  <si>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</si>
  <si>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</si>
  <si>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</si>
  <si>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</si>
  <si>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</si>
  <si>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</si>
  <si>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</si>
  <si>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</si>
  <si>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</si>
  <si>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</si>
  <si>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</si>
  <si>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</si>
  <si>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</si>
  <si>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</si>
  <si>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</si>
  <si>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</si>
  <si>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</si>
  <si>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</si>
  <si>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</si>
  <si>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</si>
  <si>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</si>
  <si>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</si>
  <si>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</si>
  <si>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</si>
  <si>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</si>
  <si>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</si>
  <si>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</si>
  <si>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</si>
  <si>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</si>
  <si>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</si>
  <si>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</si>
  <si>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</si>
  <si>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</si>
  <si>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</si>
  <si>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</si>
  <si>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</si>
  <si>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</si>
  <si>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</si>
  <si>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</si>
  <si>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</si>
  <si>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</si>
  <si>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</si>
  <si>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</si>
  <si>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</si>
  <si>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</si>
  <si>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</si>
  <si>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</si>
  <si>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</si>
  <si>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</si>
  <si>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</si>
  <si>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</si>
  <si>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</si>
  <si>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</si>
  <si>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</si>
  <si>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</si>
  <si>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</si>
  <si>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</si>
  <si>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</si>
  <si>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</si>
  <si>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</si>
  <si>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</si>
  <si>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</si>
  <si>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</si>
  <si>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</si>
  <si>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</si>
  <si>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</si>
  <si>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</si>
  <si>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</si>
  <si>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</si>
  <si>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</si>
  <si>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</si>
  <si>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</si>
  <si>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</si>
  <si>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</si>
  <si>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</si>
  <si>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</si>
  <si>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</si>
  <si>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</si>
  <si>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</si>
  <si>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</si>
  <si>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</si>
  <si>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</si>
  <si>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</si>
  <si>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</si>
  <si>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</si>
  <si>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</si>
  <si>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</si>
  <si>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</si>
  <si>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</si>
  <si>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</si>
  <si>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</si>
  <si>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</si>
  <si>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</si>
  <si>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</si>
  <si>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</si>
  <si>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</si>
  <si>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</si>
  <si>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</si>
  <si>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</si>
  <si>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</si>
  <si>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</si>
  <si>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</si>
  <si>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</si>
  <si>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</si>
  <si>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</si>
  <si>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</si>
  <si>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</si>
  <si>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</si>
  <si>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</si>
  <si>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</si>
  <si>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</si>
  <si>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</si>
  <si>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</si>
  <si>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</si>
  <si>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</si>
  <si>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</si>
  <si>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</si>
  <si>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</si>
  <si>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</si>
  <si>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</si>
  <si>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</si>
  <si>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</si>
  <si>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</si>
  <si>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</si>
  <si>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</si>
  <si>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</si>
  <si>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</si>
  <si>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</si>
  <si>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</si>
  <si>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</si>
  <si>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</si>
  <si>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</si>
  <si>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</si>
  <si>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</si>
  <si>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</si>
  <si>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</si>
  <si>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</si>
  <si>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</si>
  <si>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</si>
  <si>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</si>
  <si>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</si>
  <si>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</si>
  <si>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</si>
  <si>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</si>
  <si>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</si>
  <si>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</si>
  <si>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</si>
  <si>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</si>
  <si>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</si>
  <si>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</si>
  <si>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</si>
  <si>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</si>
  <si>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</si>
  <si>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</si>
  <si>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</si>
  <si>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</si>
  <si>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</si>
  <si>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</si>
  <si>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</si>
  <si>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</si>
  <si>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</si>
  <si>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</si>
  <si>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</si>
  <si>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</si>
  <si>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</si>
  <si>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</si>
  <si>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</si>
  <si>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</si>
  <si>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</si>
  <si>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</si>
  <si>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</si>
  <si>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</si>
  <si>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</si>
  <si>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</si>
  <si>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</si>
  <si>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</si>
  <si>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</si>
  <si>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</si>
  <si>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</si>
  <si>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</si>
  <si>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</si>
  <si>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</si>
  <si>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</si>
  <si>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</si>
  <si>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</si>
  <si>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</si>
  <si>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</si>
  <si>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</si>
  <si>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</si>
  <si>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</si>
  <si>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</si>
  <si>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</si>
  <si>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</si>
  <si>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</si>
  <si>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</si>
  <si>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</si>
  <si>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</si>
  <si>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</si>
  <si>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</si>
  <si>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</si>
  <si>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</si>
  <si>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</si>
  <si>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</si>
  <si>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</si>
  <si>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</si>
  <si>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</si>
  <si>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</si>
  <si>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</si>
  <si>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</si>
  <si>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</si>
  <si>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</si>
  <si>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</si>
  <si>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</si>
  <si>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</si>
  <si>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</si>
  <si>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</si>
  <si>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</si>
  <si>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</si>
  <si>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</si>
  <si>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</si>
  <si>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</si>
  <si>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</si>
  <si>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</si>
  <si>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</si>
  <si>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</si>
  <si>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</si>
  <si>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</si>
  <si>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</si>
  <si>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</si>
  <si>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</si>
  <si>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</si>
  <si>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</si>
  <si>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</si>
  <si>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</si>
  <si>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</si>
  <si>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</si>
  <si>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</si>
  <si>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</si>
  <si>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</si>
  <si>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</si>
  <si>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</si>
  <si>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</si>
  <si>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</si>
  <si>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</si>
  <si>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</si>
  <si>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</si>
  <si>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</si>
  <si>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</si>
  <si>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</si>
  <si>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</si>
  <si>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</si>
  <si>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</si>
  <si>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</si>
  <si>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</si>
  <si>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</si>
  <si>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</si>
  <si>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</si>
  <si>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</si>
  <si>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</si>
  <si>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</si>
  <si>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</si>
  <si>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</si>
  <si>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</si>
  <si>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</si>
  <si>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</si>
  <si>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</si>
  <si>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</si>
  <si>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</si>
  <si>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</si>
  <si>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</si>
  <si>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</si>
  <si>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</si>
  <si>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</si>
  <si>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</si>
  <si>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</si>
  <si>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</si>
  <si>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</si>
  <si>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</si>
  <si>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</si>
  <si>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</si>
  <si>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</si>
  <si>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</si>
  <si>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</si>
  <si>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</si>
  <si>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</si>
  <si>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</si>
  <si>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</si>
  <si>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</si>
  <si>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</si>
  <si>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</si>
  <si>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</si>
  <si>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</si>
  <si>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</si>
  <si>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</si>
  <si>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</si>
  <si>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</si>
  <si>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</si>
  <si>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</si>
  <si>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</si>
  <si>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</si>
  <si>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</si>
  <si>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</si>
  <si>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</si>
  <si>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</si>
  <si>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</si>
  <si>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</si>
  <si>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</si>
  <si>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</si>
  <si>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</si>
  <si>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</si>
  <si>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</si>
  <si>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</si>
  <si>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</si>
  <si>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</si>
  <si>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</si>
  <si>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</si>
  <si>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</si>
  <si>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</si>
  <si>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</si>
  <si>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</si>
  <si>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</si>
  <si>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</si>
  <si>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</si>
  <si>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</si>
  <si>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</si>
  <si>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</si>
  <si>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</si>
  <si>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</si>
  <si>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</si>
  <si>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</si>
  <si>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</si>
  <si>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</si>
  <si>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</si>
  <si>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</si>
  <si>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</si>
  <si>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</si>
  <si>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</si>
  <si>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</si>
  <si>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</si>
  <si>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</si>
  <si>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</si>
  <si>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</si>
  <si>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</si>
  <si>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</si>
  <si>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</si>
  <si>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</si>
  <si>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</si>
  <si>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</si>
  <si>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</si>
  <si>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</si>
  <si>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</si>
  <si>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</si>
  <si>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</si>
  <si>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</si>
  <si>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</si>
  <si>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</si>
  <si>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</si>
  <si>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</si>
  <si>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</si>
  <si>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</si>
  <si>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</si>
  <si>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</si>
  <si>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</si>
  <si>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</si>
  <si>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</si>
  <si>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</si>
  <si>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</si>
  <si>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</si>
  <si>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</si>
  <si>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</si>
  <si>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</si>
  <si>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</si>
  <si>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</si>
  <si>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</si>
  <si>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</si>
  <si>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</si>
  <si>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</si>
  <si>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</si>
  <si>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</si>
  <si>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</si>
  <si>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</si>
  <si>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</si>
  <si>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</si>
  <si>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</si>
  <si>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</si>
  <si>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</si>
  <si>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</si>
  <si>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</si>
  <si>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</si>
  <si>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</si>
  <si>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</si>
  <si>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</si>
  <si>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</si>
  <si>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</si>
  <si>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</si>
  <si>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</si>
  <si>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</si>
  <si>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</si>
  <si>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</si>
  <si>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</si>
  <si>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</si>
  <si>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</si>
  <si>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</si>
  <si>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</si>
  <si>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</si>
  <si>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</si>
  <si>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</si>
  <si>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</si>
  <si>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</si>
  <si>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</si>
  <si>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</si>
  <si>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</si>
  <si>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</si>
  <si>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</si>
  <si>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</si>
  <si>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</si>
  <si>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</si>
  <si>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</si>
  <si>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</si>
  <si>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</si>
  <si>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</si>
  <si>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</si>
  <si>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</si>
  <si>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</si>
  <si>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</si>
  <si>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</si>
  <si>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</si>
  <si>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</si>
  <si>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</si>
  <si>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</si>
  <si>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</si>
  <si>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</si>
  <si>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</si>
  <si>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</si>
  <si>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</si>
  <si>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</si>
  <si>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</si>
  <si>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</si>
  <si>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</si>
  <si>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</si>
  <si>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</si>
  <si>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</si>
  <si>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</si>
  <si>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</si>
  <si>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</si>
  <si>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</si>
  <si>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</si>
  <si>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</si>
  <si>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</si>
  <si>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</si>
  <si>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</si>
  <si>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</si>
  <si>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</si>
  <si>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</si>
  <si>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</si>
  <si>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</si>
  <si>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</si>
  <si>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</si>
  <si>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</si>
  <si>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</si>
  <si>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</si>
  <si>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</si>
  <si>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</si>
  <si>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</si>
  <si>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</si>
  <si>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</si>
  <si>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</si>
  <si>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</si>
  <si>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</si>
  <si>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</si>
  <si>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</si>
  <si>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</si>
  <si>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</si>
  <si>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</si>
  <si>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</si>
  <si>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</si>
  <si>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</si>
  <si>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</si>
  <si>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</si>
  <si>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</si>
  <si>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</si>
  <si>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</si>
  <si>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</si>
  <si>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</si>
  <si>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</si>
  <si>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</si>
  <si>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</si>
  <si>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</si>
  <si>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</si>
  <si>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</si>
  <si>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</si>
  <si>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</si>
  <si>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</si>
  <si>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</si>
  <si>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</si>
  <si>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</si>
  <si>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</si>
  <si>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</si>
  <si>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</si>
  <si>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</si>
  <si>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</si>
  <si>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</si>
  <si>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</si>
  <si>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</si>
  <si>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</si>
  <si>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</si>
  <si>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</si>
  <si>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</si>
  <si>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</si>
  <si>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</si>
  <si>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</si>
  <si>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</si>
  <si>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</si>
  <si>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</si>
  <si>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</si>
  <si>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</si>
  <si>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</si>
  <si>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</si>
  <si>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</si>
  <si>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</si>
  <si>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</si>
  <si>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</si>
  <si>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</si>
  <si>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</si>
  <si>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</si>
  <si>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</si>
  <si>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</si>
  <si>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</si>
  <si>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</si>
  <si>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</si>
  <si>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</si>
  <si>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</si>
  <si>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</si>
  <si>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</si>
  <si>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</si>
  <si>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</si>
  <si>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</si>
  <si>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</si>
  <si>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</si>
  <si>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</si>
  <si>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</si>
  <si>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</si>
  <si>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</si>
  <si>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</si>
  <si>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</si>
  <si>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</si>
  <si>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</si>
  <si>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</si>
  <si>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</si>
  <si>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</si>
  <si>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</si>
  <si>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</si>
  <si>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</si>
  <si>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</si>
  <si>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</si>
  <si>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</si>
  <si>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</si>
  <si>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</si>
  <si>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</si>
  <si>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</si>
  <si>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</si>
  <si>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</si>
  <si>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</si>
  <si>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</si>
  <si>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</si>
  <si>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</si>
  <si>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</si>
  <si>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</si>
  <si>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</si>
  <si>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</si>
  <si>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</si>
  <si>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</si>
  <si>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</si>
  <si>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</si>
  <si>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</si>
  <si>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</si>
  <si>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</si>
  <si>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</si>
  <si>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</si>
  <si>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</si>
  <si>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</si>
  <si>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</si>
  <si>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</si>
  <si>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</si>
  <si>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</si>
  <si>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</si>
  <si>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</si>
  <si>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</si>
  <si>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</si>
  <si>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</si>
  <si>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</si>
  <si>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</si>
  <si>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</si>
  <si>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</si>
  <si>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</si>
  <si>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</si>
  <si>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</si>
  <si>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</si>
  <si>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</si>
  <si>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</si>
  <si>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</si>
  <si>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</si>
  <si>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</si>
  <si>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</si>
  <si>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</si>
  <si>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</si>
  <si>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</si>
  <si>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</si>
  <si>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</si>
  <si>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</si>
  <si>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</si>
  <si>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</si>
  <si>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</si>
  <si>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</si>
  <si>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</si>
  <si>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</si>
  <si>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</si>
  <si>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</si>
  <si>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</si>
  <si>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</si>
  <si>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</si>
  <si>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</si>
  <si>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</si>
  <si>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</si>
  <si>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</si>
  <si>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</si>
  <si>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</si>
  <si>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</si>
  <si>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</si>
  <si>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</si>
  <si>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</si>
  <si>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</si>
  <si>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</si>
  <si>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</si>
  <si>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</si>
  <si>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</si>
  <si>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</si>
  <si>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</si>
  <si>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</si>
  <si>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</si>
  <si>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</si>
  <si>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</si>
  <si>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</si>
  <si>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</si>
  <si>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</si>
  <si>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</si>
  <si>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</si>
  <si>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</si>
  <si>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</si>
  <si>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</si>
  <si>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</si>
  <si>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</si>
  <si>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</si>
  <si>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</si>
  <si>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</si>
  <si>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</si>
  <si>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</si>
  <si>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</si>
  <si>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</si>
  <si>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</si>
  <si>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</si>
  <si>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</si>
  <si>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</si>
  <si>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</si>
  <si>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</si>
  <si>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</si>
  <si>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</si>
  <si>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</si>
  <si>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</si>
  <si>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</si>
  <si>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</si>
  <si>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</si>
  <si>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</si>
  <si>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</si>
  <si>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</si>
  <si>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</si>
  <si>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</si>
  <si>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</si>
  <si>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</si>
  <si>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</si>
  <si>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</si>
  <si>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</si>
  <si>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</si>
  <si>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</si>
  <si>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</si>
  <si>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</si>
  <si>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</si>
  <si>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</si>
  <si>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</si>
  <si>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</si>
  <si>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</si>
  <si>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</si>
  <si>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</si>
  <si>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</si>
  <si>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</si>
  <si>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</si>
  <si>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</si>
  <si>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</si>
  <si>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</si>
  <si>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</si>
  <si>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</si>
  <si>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</si>
  <si>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</si>
  <si>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</si>
  <si>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</si>
  <si>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</si>
  <si>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</si>
  <si>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</si>
  <si>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</si>
  <si>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</si>
  <si>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</si>
  <si>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</si>
  <si>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</si>
  <si>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</si>
  <si>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</si>
  <si>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</si>
  <si>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</si>
  <si>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</si>
  <si>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</si>
  <si>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</si>
  <si>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</si>
  <si>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</si>
  <si>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</si>
  <si>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</si>
  <si>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</si>
  <si>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</si>
  <si>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</si>
  <si>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</si>
  <si>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</si>
  <si>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</si>
  <si>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</si>
  <si>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</si>
  <si>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</si>
  <si>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</si>
  <si>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</si>
  <si>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</si>
  <si>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</si>
  <si>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</si>
  <si>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</si>
  <si>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</si>
  <si>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</si>
  <si>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</si>
  <si>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</si>
  <si>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</si>
  <si>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</si>
  <si>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</si>
  <si>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</si>
  <si>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</si>
  <si>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</si>
  <si>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</si>
  <si>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</si>
  <si>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</si>
  <si>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</si>
  <si>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</si>
  <si>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</si>
  <si>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</si>
  <si>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</si>
  <si>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</si>
  <si>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</si>
  <si>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</si>
  <si>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</si>
  <si>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</si>
  <si>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</si>
  <si>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</si>
  <si>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</si>
  <si>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</si>
  <si>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</si>
  <si>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</si>
  <si>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</si>
  <si>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</si>
  <si>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</si>
  <si>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</si>
  <si>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</si>
  <si>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</si>
  <si>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</si>
  <si>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</si>
  <si>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</si>
  <si>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</si>
  <si>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</si>
  <si>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</si>
  <si>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</si>
  <si>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</si>
  <si>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</si>
  <si>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</si>
  <si>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</si>
  <si>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</si>
  <si>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</si>
  <si>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</si>
  <si>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</si>
  <si>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</si>
  <si>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</si>
  <si>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</si>
  <si>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</si>
  <si>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</si>
  <si>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</si>
  <si>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</si>
  <si>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</si>
  <si>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</si>
  <si>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</si>
  <si>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</si>
  <si>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</si>
  <si>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</si>
  <si>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</si>
  <si>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</si>
  <si>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</si>
  <si>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</si>
  <si>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</si>
  <si>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</si>
  <si>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</si>
  <si>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</si>
  <si>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</si>
  <si>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</si>
  <si>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</si>
  <si>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</si>
  <si>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</si>
  <si>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</si>
  <si>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</si>
  <si>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</si>
  <si>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</si>
  <si>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</si>
  <si>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</si>
  <si>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</si>
  <si>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</si>
  <si>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</si>
  <si>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</si>
  <si>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</si>
  <si>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</si>
  <si>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</si>
  <si>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</si>
  <si>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</si>
  <si>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</si>
  <si>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</si>
  <si>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</si>
  <si>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</si>
  <si>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</si>
  <si>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</si>
  <si>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</si>
  <si>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</si>
  <si>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</si>
  <si>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</si>
  <si>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</si>
  <si>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</si>
  <si>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</si>
  <si>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</si>
  <si>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</si>
  <si>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</si>
  <si>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</si>
  <si>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</si>
  <si>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</si>
  <si>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</si>
  <si>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</si>
  <si>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</si>
  <si>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</si>
  <si>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</si>
  <si>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</si>
  <si>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</si>
  <si>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</si>
  <si>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</si>
  <si>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</si>
  <si>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</si>
  <si>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</si>
  <si>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</si>
  <si>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</si>
  <si>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</si>
  <si>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</si>
  <si>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</si>
  <si>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</si>
  <si>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</si>
  <si>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</si>
  <si>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</si>
  <si>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</si>
  <si>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</si>
  <si>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</si>
  <si>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</si>
  <si>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</si>
  <si>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</si>
  <si>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</si>
  <si>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</si>
  <si>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</si>
  <si>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</si>
  <si>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</si>
  <si>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</si>
  <si>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</si>
  <si>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</si>
  <si>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</si>
  <si>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</si>
  <si>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</si>
  <si>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</si>
  <si>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</si>
  <si>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</si>
  <si>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</si>
  <si>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</si>
  <si>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</si>
  <si>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</si>
  <si>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</si>
  <si>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</si>
  <si>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</si>
  <si>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</si>
  <si>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</si>
  <si>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</si>
  <si>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</si>
  <si>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</si>
  <si>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</si>
  <si>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</si>
  <si>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</si>
  <si>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</si>
  <si>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</si>
  <si>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</si>
  <si>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</si>
  <si>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</si>
  <si>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</si>
  <si>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</si>
  <si>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</si>
  <si>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</si>
  <si>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</si>
  <si>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</si>
  <si>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</si>
  <si>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</si>
  <si>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</si>
  <si>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</si>
  <si>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</si>
  <si>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</si>
  <si>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</si>
  <si>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</si>
  <si>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</si>
  <si>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</si>
  <si>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</si>
  <si>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</si>
  <si>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</si>
  <si>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</si>
  <si>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</si>
  <si>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</si>
  <si>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</si>
  <si>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</si>
  <si>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</si>
  <si>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</si>
  <si>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</si>
  <si>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</si>
  <si>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</si>
  <si>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</si>
  <si>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</si>
  <si>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</si>
  <si>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</si>
  <si>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</si>
  <si>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</si>
  <si>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</si>
  <si>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</si>
  <si>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</si>
  <si>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</si>
  <si>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</si>
  <si>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</si>
  <si>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</si>
  <si>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</si>
  <si>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</si>
  <si>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</si>
  <si>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</si>
  <si>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</si>
  <si>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</si>
  <si>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</si>
  <si>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</si>
  <si>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</si>
  <si>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</si>
  <si>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</si>
  <si>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</si>
  <si>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</si>
  <si>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</si>
  <si>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</si>
  <si>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</si>
  <si>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</si>
  <si>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</si>
  <si>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</si>
  <si>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</si>
  <si>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</si>
  <si>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</si>
  <si>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</si>
  <si>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</si>
  <si>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</si>
  <si>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</si>
  <si>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</si>
  <si>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</si>
  <si>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</si>
  <si>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</si>
  <si>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</si>
  <si>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</si>
  <si>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</si>
  <si>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</si>
  <si>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</si>
  <si>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</si>
  <si>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</si>
  <si>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</si>
  <si>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</si>
  <si>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</si>
  <si>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</si>
  <si>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</si>
  <si>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</si>
  <si>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</si>
  <si>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</si>
  <si>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</si>
  <si>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</si>
  <si>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</si>
  <si>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</si>
  <si>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</si>
  <si>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</si>
  <si>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</si>
  <si>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</si>
  <si>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</si>
  <si>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</si>
  <si>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</si>
  <si>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</si>
  <si>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</si>
  <si>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</si>
  <si>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</si>
  <si>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</si>
  <si>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</si>
  <si>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</si>
  <si>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</si>
  <si>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</si>
  <si>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</si>
  <si>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</si>
  <si>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</si>
  <si>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</si>
  <si>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</si>
  <si>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</si>
  <si>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</si>
  <si>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</si>
  <si>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</si>
  <si>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</si>
  <si>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</si>
  <si>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</si>
  <si>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</si>
  <si>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</si>
  <si>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</si>
  <si>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</si>
  <si>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</si>
  <si>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</si>
  <si>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</si>
  <si>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</si>
  <si>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</si>
  <si>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</si>
  <si>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</si>
  <si>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</si>
  <si>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</si>
  <si>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</si>
  <si>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</si>
  <si>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</si>
  <si>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</si>
  <si>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</si>
  <si>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</si>
  <si>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</si>
  <si>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</si>
  <si>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</si>
  <si>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</si>
  <si>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</si>
  <si>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</si>
  <si>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</si>
  <si>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</si>
  <si>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</si>
  <si>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</si>
  <si>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</si>
  <si>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</si>
  <si>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</si>
  <si>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</si>
  <si>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</si>
  <si>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</si>
  <si>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</si>
  <si>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</si>
  <si>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</si>
  <si>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</si>
  <si>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</si>
  <si>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</si>
  <si>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</si>
  <si>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</si>
  <si>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</si>
  <si>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</si>
  <si>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</si>
  <si>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</si>
  <si>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</si>
  <si>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</si>
  <si>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</si>
  <si>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</si>
  <si>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</si>
  <si>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</si>
  <si>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</si>
  <si>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</si>
  <si>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</si>
  <si>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</si>
  <si>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</si>
  <si>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</si>
  <si>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</si>
  <si>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</si>
  <si>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</si>
  <si>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</si>
  <si>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</si>
  <si>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</si>
  <si>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</si>
  <si>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</si>
  <si>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</si>
  <si>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</si>
  <si>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</si>
  <si>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</si>
  <si>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</si>
  <si>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</si>
  <si>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</si>
  <si>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</si>
  <si>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</si>
  <si>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</si>
  <si>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</si>
  <si>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</si>
  <si>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</si>
  <si>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</si>
  <si>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</si>
  <si>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</si>
  <si>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</si>
  <si>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</si>
  <si>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</si>
  <si>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</si>
  <si>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</si>
  <si>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</si>
  <si>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</si>
  <si>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</si>
  <si>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</si>
  <si>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</si>
  <si>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</si>
  <si>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</si>
  <si>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</si>
  <si>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</si>
  <si>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</si>
  <si>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</si>
  <si>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</si>
  <si>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</si>
  <si>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</si>
  <si>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</si>
  <si>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</si>
  <si>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</si>
  <si>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</si>
  <si>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</si>
  <si>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</si>
  <si>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</si>
  <si>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</si>
  <si>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</si>
  <si>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</si>
  <si>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</si>
  <si>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</si>
  <si>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</si>
  <si>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</si>
  <si>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</si>
  <si>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</si>
  <si>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</si>
  <si>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</si>
  <si>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</si>
  <si>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</si>
  <si>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</si>
  <si>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</si>
  <si>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</si>
  <si>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</si>
  <si>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</si>
  <si>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</si>
  <si>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</si>
  <si>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</si>
  <si>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</si>
  <si>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</si>
  <si>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</si>
  <si>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</si>
  <si>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</si>
  <si>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</si>
  <si>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</si>
  <si>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</si>
  <si>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</si>
  <si>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</si>
  <si>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</si>
  <si>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</si>
  <si>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</si>
  <si>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</si>
  <si>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</si>
  <si>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</si>
  <si>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</si>
  <si>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</si>
  <si>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</si>
  <si>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</si>
  <si>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</si>
  <si>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</si>
  <si>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</si>
  <si>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</si>
  <si>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</si>
  <si>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</si>
  <si>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</si>
  <si>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</si>
  <si>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</si>
  <si>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</si>
  <si>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</si>
  <si>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</si>
  <si>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</si>
  <si>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</si>
  <si>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</si>
  <si>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</si>
  <si>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</si>
  <si>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</si>
  <si>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</si>
  <si>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</si>
  <si>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</si>
  <si>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</si>
  <si>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</si>
  <si>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</si>
  <si>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</si>
  <si>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</si>
  <si>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</si>
  <si>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</si>
  <si>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</si>
  <si>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</si>
  <si>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</si>
  <si>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</si>
  <si>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</si>
  <si>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</si>
  <si>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</si>
  <si>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</si>
  <si>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</si>
  <si>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</si>
  <si>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</si>
  <si>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</si>
  <si>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</si>
  <si>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</si>
  <si>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</si>
  <si>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</si>
  <si>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</si>
  <si>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</si>
  <si>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</si>
  <si>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</si>
  <si>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</si>
  <si>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</si>
  <si>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</si>
  <si>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</si>
  <si>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</si>
  <si>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</si>
  <si>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</si>
  <si>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</si>
  <si>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</si>
  <si>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</si>
  <si>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</si>
  <si>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</si>
  <si>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</si>
  <si>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</si>
  <si>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</si>
  <si>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</si>
  <si>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</si>
  <si>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</si>
  <si>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</si>
  <si>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</si>
  <si>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</si>
  <si>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</si>
  <si>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</si>
  <si>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</si>
  <si>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</si>
  <si>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</si>
  <si>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</si>
  <si>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</si>
  <si>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</si>
  <si>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</si>
  <si>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</si>
  <si>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</si>
  <si>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</si>
  <si>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</si>
  <si>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</si>
  <si>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</si>
  <si>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</si>
  <si>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</si>
  <si>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</si>
  <si>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</si>
  <si>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</si>
  <si>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</si>
  <si>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</si>
  <si>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</si>
  <si>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</si>
  <si>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</si>
  <si>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</si>
  <si>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</si>
  <si>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</si>
  <si>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</si>
  <si>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</si>
  <si>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</si>
  <si>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</si>
  <si>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</si>
  <si>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</si>
  <si>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</si>
  <si>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</si>
  <si>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</si>
  <si>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</si>
  <si>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</si>
  <si>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</si>
  <si>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</si>
  <si>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</si>
  <si>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</si>
  <si>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</si>
  <si>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</si>
  <si>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</si>
  <si>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</si>
  <si>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</si>
  <si>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</si>
  <si>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</si>
  <si>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</si>
  <si>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</si>
  <si>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</si>
  <si>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</si>
  <si>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</si>
  <si>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</si>
  <si>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</si>
  <si>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</si>
  <si>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</si>
  <si>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</si>
  <si>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</si>
  <si>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</si>
  <si>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</si>
  <si>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</si>
  <si>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</si>
  <si>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</si>
  <si>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</si>
  <si>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</si>
  <si>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</si>
  <si>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</si>
  <si>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</si>
  <si>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</si>
  <si>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</si>
  <si>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</si>
  <si>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</si>
  <si>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</si>
  <si>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</si>
  <si>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</si>
  <si>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</si>
  <si>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</si>
  <si>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</si>
  <si>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</si>
  <si>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</si>
  <si>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</si>
  <si>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</si>
  <si>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</si>
  <si>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</si>
  <si>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</si>
  <si>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</si>
  <si>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</si>
  <si>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</si>
  <si>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</si>
  <si>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</si>
  <si>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</si>
  <si>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</si>
  <si>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</si>
  <si>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</si>
  <si>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</si>
  <si>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</si>
  <si>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</si>
  <si>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</si>
  <si>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</si>
  <si>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</si>
  <si>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</si>
  <si>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</si>
  <si>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</si>
  <si>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</si>
  <si>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</si>
  <si>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</si>
  <si>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</si>
  <si>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</si>
  <si>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</si>
  <si>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</si>
  <si>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</si>
  <si>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</si>
  <si>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</si>
  <si>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</si>
  <si>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</si>
  <si>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</si>
  <si>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</si>
  <si>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</si>
  <si>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</si>
  <si>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</si>
  <si>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</si>
  <si>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</si>
  <si>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</si>
  <si>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</si>
  <si>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</si>
  <si>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</si>
  <si>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</si>
  <si>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</si>
  <si>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</si>
  <si>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</si>
  <si>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</si>
  <si>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</si>
  <si>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</si>
  <si>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</si>
  <si>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</si>
  <si>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</si>
  <si>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</si>
  <si>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</si>
  <si>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</si>
  <si>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</si>
  <si>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</si>
  <si>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</si>
  <si>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</si>
  <si>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</si>
  <si>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</si>
  <si>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</si>
  <si>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</si>
  <si>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</si>
  <si>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</si>
  <si>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</si>
  <si>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</si>
  <si>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</si>
  <si>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</si>
  <si>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</si>
  <si>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</si>
  <si>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</si>
  <si>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</si>
  <si>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</si>
  <si>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</si>
  <si>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</si>
  <si>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</si>
  <si>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</si>
  <si>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</si>
  <si>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</si>
  <si>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</si>
  <si>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</si>
  <si>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</si>
  <si>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</si>
  <si>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</si>
  <si>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</si>
  <si>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</si>
  <si>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</si>
  <si>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</si>
  <si>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</si>
  <si>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</si>
  <si>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</si>
  <si>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</si>
  <si>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</si>
  <si>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</si>
  <si>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</si>
  <si>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Team at site / SCECO team working at area</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</si>
  <si>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</si>
  <si>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</si>
  <si>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</si>
  <si>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</si>
  <si>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PCM-20251102-00000700</t>
  </si>
  <si>
    <t>Sceco cut at area and team saving hub site SQR0075</t>
  </si>
  <si>
    <t>PCM-20251102-00000766</t>
  </si>
  <si>
    <t>At site TS</t>
  </si>
  <si>
    <t>PCM-20251102-00001179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</si>
  <si>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</si>
  <si>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</si>
  <si>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</si>
  <si>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</si>
  <si>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</si>
  <si>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</si>
  <si>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</si>
  <si>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PCM-20251102-00001113</t>
  </si>
  <si>
    <t>EM Team on the way ETA: 30 Mins</t>
  </si>
  <si>
    <t>PCM-20251102-00001111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</si>
</sst>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2" totalsRowShown="0" headerRowDxfId="157" dataDxfId="156" headerRowBorderDxfId="154" tableBorderDxfId="155" totalsRowBorderDxfId="153">
  <autoFilter ref="A1:CJ1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0" totalsRowShown="0" headerRowDxfId="31" dataDxfId="30" headerRowBorderDxfId="28" tableBorderDxfId="29">
  <autoFilter ref="A1:L3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300.60574178240495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45963.554167708331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45963.554167708331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45963.554167708331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45963.554167708331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45963.554167708331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45963.554167708331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45963.554167708331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45963.554167708331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45963.554167708331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45963.554167708331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45963.554167708331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45963.554167708331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45963.554167708331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45963.554167708331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45963.554167708331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45963.554167708331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45963.554167708331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45963.554167708331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45963.554167708331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45963.554167708331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45963.554167708331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45963.554167708331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45963.554167708331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45963.554167708331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45963.554167708331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45963.554167708331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45963.554167708331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45963.554167708331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45963.554167708331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45963.554167708331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45963.554167708331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45963.554167708331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45963.554167708331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45963.554167708331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45963.554167708331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45963.554167708331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45963.554167708331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45963.554167708331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45963.554167708331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45963.554167708331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45963.554167708331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45963.554167708331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45963.554167708331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45963.554167708331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45963.554167708331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45963.554167708331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45963.554167708331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45963.554167708331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45963.554167708331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45963.554167708331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45963.554167708331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45963.554167708331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45963.554167708331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45963.554167708331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45963.554167708331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45963.554167708331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45963.554167708331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45963.554167708331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45963.554167708331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45963.554167708331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45963.554167708331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45963.554167708331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45963.554167708331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45963.554167708331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45963.554167708331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45963.554167708331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45963.554167708331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45963.554167708331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45963.554167708331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45963.554167708331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45963.554167708331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45963.554167708331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45963.554167708331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45963.554167708331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45963.554167708331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45963.554167708331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45963.554167708331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45963.554167708331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45963.554167708331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45963.554167708331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45963.554167708331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45963.554167708331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45963.554167708331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45963.554167708331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45963.554167708331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45963.554167708331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45963.554167708331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45963.554167708331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45963.554167708331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45963.554167708331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45963.554167708331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45963.554167708331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45963.554167708331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45963.554167708331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45963.554167708331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45963.554167708331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45963.554167708331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45963.554167708331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45963.554167708331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45963.554167708331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45963.554167708331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45963.554167708331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45963.554167708331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45963.554167708331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45963.554167708331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45963.554167708331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45963.554167708331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45963.554167708331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45963.554167708331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45963.554167708331</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45963.554167708331</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2"/>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138.55432974536961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4.8120843750002678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8.9757986112090293E-2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45963.554167708331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45963.554167708331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45963.554167708331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45963.554167708331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45963.554167708331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45963.554167708331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45963.554167708331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45963.554167708331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45963.554167708331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45963.554167708331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45963.554167708331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45963.554167708331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45963.554167708331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45963.554167708331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45963.554167708331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45963.554167708331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45963.554167708331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45963.554167708331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45963.554167708331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45963.554167708331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45963.554167708331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45963.554167708331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45963.554167708331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45963.554167708331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45963.554167708331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45963.554167708331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45963.554167708331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45963.554167708331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45963.554167708331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45963.554167708331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45963.554167708331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45963.554167708331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45963.554167708331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45963.554167708331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45963.554167708331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45963.554167708331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45963.554167708331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45963.554167708331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45963.554167708331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45963.554167708331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45963.554167708331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45963.554167708331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45963.554167708331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45963.554167708331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45963.554167708331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45963.554167708331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45963.554167708331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45963.554167708331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45963.554167708331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45963.554167708331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45963.554167708331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45963.554167708331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45963.554167708331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45963.554167708331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45963.554167708331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45963.554167708331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45963.554167708331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45963.554167708331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45963.554167708331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45963.554167708331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45963.554167708331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45963.554167708331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45963.554167708331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45963.554167708331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45963.554167708331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45963.554167708331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45963.554167708331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45963.554167708331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45963.554167708331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45963.554167708331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45963.554167708331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45963.554167708331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45963.554167708331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45963.554167708331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45963.554167708331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45963.554167708331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45963.554167708331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45963.554167708331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45963.554167708331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45963.554167708331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45963.554167708331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45963.554167708331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45963.554167708331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45963.554167708331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45963.554167708331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45963.554167708331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45963.554167708331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45963.554167708331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45963.554167708331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45963.554167708331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45963.554167708331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45963.554167708331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45963.554167708331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45963.554167708331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45963.554167708331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45963.554167708331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45963.554167708331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45963.554167708331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45963.554167708331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45963.554167708331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45963.554167708331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45963.554167708331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45963.554167708331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45963.554167708331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45963.554167708331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45963.554167708331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45963.554167708331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45963.554167708331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45963.554167708331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45963.554167708331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45963.554167708331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45963.554167708331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45963.554167708331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45963.554167708331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45963.554167708331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45963.554167708331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45963.554167708331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45963.554167708331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45963.554167708331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45963.554167708331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45963.554167708331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45963.554167708331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45963.554167708331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45963.554167708331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45963.554167708331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45963.554167708331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45963.554167708331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45963.554167708331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45963.554167708331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45963.554167708331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45963.554167708331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45963.554167708331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45963.554167708331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45963.554167708331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45963.554167708331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45963.554167708331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60"/>
      <c r="B142" s="161" t="str">
        <f>IFERROR(VLOOKUP(D142,DB!A:K,11,0),"")</f>
        <v/>
      </c>
      <c r="C142" s="161"/>
      <c r="D142" s="161"/>
      <c r="E142" s="162"/>
      <c r="F142" s="163"/>
      <c r="G142" s="164">
        <f ca="1">IFERROR(NOW()-F142,"-")</f>
        <v>45963.554167708331</v>
      </c>
      <c r="H142" s="163"/>
      <c r="I142" s="161" t="str">
        <f>IFERROR(VLOOKUP(D142,DB!A:F,6,0),"")</f>
        <v/>
      </c>
      <c r="J142" s="161" t="str">
        <f>IFERROR(VLOOKUP(D142,DB!A:G,7,0),"")</f>
        <v/>
      </c>
      <c r="K142" s="165"/>
      <c r="L142" s="161" t="str">
        <f>IFERROR(VLOOKUP(D142,DB!A:I,9,0),"")</f>
        <v/>
      </c>
      <c r="M142" s="161"/>
      <c r="N142" s="161"/>
      <c r="O142" s="161"/>
      <c r="P142" s="161"/>
      <c r="Q142" s="161"/>
      <c r="R142" s="161"/>
      <c r="S142" s="161"/>
      <c r="T142" s="161"/>
      <c r="U142" s="161"/>
      <c r="V142" s="161"/>
      <c r="W142" s="161"/>
      <c r="X142" s="161"/>
      <c r="Y142" s="161"/>
      <c r="Z142" s="161"/>
      <c r="AA142" s="16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61"/>
      <c r="AX142" s="161"/>
      <c r="AY142" s="161"/>
      <c r="AZ142" s="161"/>
      <c r="BA142" s="161"/>
      <c r="BB142" s="161"/>
      <c r="BC142" s="161"/>
      <c r="BD142" s="161"/>
      <c r="BE142" s="161"/>
      <c r="BF142" s="161"/>
      <c r="BG142" s="161"/>
      <c r="BH142" s="161"/>
      <c r="BI142" s="161"/>
      <c r="BJ142" s="161"/>
      <c r="BK142" s="161"/>
      <c r="BL142" s="161"/>
      <c r="BM142" s="161"/>
      <c r="BN142" s="161"/>
      <c r="BO142" s="161"/>
      <c r="BP142" s="161"/>
      <c r="BQ142" s="161"/>
      <c r="BR142" s="161"/>
      <c r="BS142" s="161"/>
      <c r="BT142" s="161"/>
      <c r="BU142" s="161"/>
      <c r="BV142" s="161"/>
      <c r="BW142" s="161"/>
      <c r="BX142" s="161"/>
      <c r="BY142" s="161"/>
      <c r="BZ142" s="161"/>
      <c r="CA142" s="161"/>
      <c r="CB142" s="161"/>
      <c r="CC142" s="161"/>
      <c r="CD142" s="161"/>
      <c r="CE142" s="161"/>
      <c r="CF142" s="161"/>
      <c r="CG142" s="161"/>
      <c r="CH142" s="161"/>
      <c r="CI142" s="161"/>
      <c r="CJ142" s="166"/>
    </row>
  </sheetData>
  <dataValidations count="2">
    <dataValidation allowBlank="1" showInputMessage="1" showErrorMessage="1" sqref="E1" xr:uid="{4D935161-CDD3-4592-B877-3FB59C99E142}"/>
    <dataValidation type="list" allowBlank="1" showInputMessage="1" showErrorMessage="1" sqref="E3:E1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45963.554167708331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45963.554167708331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45963.554167708331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45963.554167708331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45963.554167708331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45963.554167708331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45963.554167708331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45963.554167708331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45963.554167708331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45963.554167708331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45963.554167708331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45963.554167708331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45963.554167708331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45963.554167708331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45963.554167708331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45963.554167708331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45963.554167708331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45963.554167708331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45963.554167708331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45963.554167708331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45963.554167708331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45963.554167708331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45963.554167708331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45963.554167708331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45963.554167708331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45963.554167708331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45963.554167708331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45963.554167708331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45963.554167708331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45963.554167708331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45963.554167708331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45963.554167708331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45963.554167708331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45963.554167708331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45963.554167708331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45963.554167708331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45963.554167708331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45963.554167708331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45963.554167708331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45963.554167708331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45963.554167708331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45963.554167708331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45963.554167708331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45963.554167708331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45963.554167708331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45963.554167708331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45963.554167708331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45963.554167708331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45963.554167708331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45963.554167708331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45963.554167708331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45963.554167708331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45963.554167708331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45963.554167708331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45963.554167708331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45963.554167708331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45963.554167708331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45963.554167708331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45963.554167708331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45963.554167708331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45963.554167708331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45963.554167708331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45963.554167708331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45963.554167708331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45963.554167708331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45963.554167708331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45963.554167708331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45963.554167708331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45963.554167708331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45963.554167708331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45963.554167708331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45963.554167708331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45963.554167708331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45963.554167708331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45963.554167708331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45963.554167708331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45963.554167708331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45963.554167708331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45963.554167708331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45963.554167708331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45963.554167708331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45963.554167708331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45963.554167708331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45963.554167708331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45963.554167708331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45963.554167708331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45963.554167708331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45963.554167708331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45963.554167708331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45963.554167708331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45963.554167708331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45963.554167708331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45963.554167708331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45963.554167708331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45963.554167708331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45963.554167708331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45963.554167708331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45963.554167708331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45963.554167708331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45963.554167708331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45963.554167708331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45963.554167708331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45963.554167708331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45963.554167708331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45963.554167708331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45963.554167708331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45963.554167708331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45963.554167708331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45963.554167708331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45963.554167708331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45963.554167708331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45963.554167708331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45963.554167708331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45963.554167708331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45963.554167708331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45963.554167708331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45963.554167708331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45963.554167708331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45963.554167708331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45963.554167708331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45963.554167708331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45963.554167708331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45963.554167708331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45963.554167708331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45963.554167708331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45963.554167708331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45963.554167708331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45963.554167708331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45963.554167708331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45963.554167708331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45963.554167708331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45963.554167708331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45963.554167708331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45963.554167708331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45963.554167708331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45963.554167708331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45963.554167708331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45963.554167708331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45963.554167708331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45963.554167708331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45963.554167708331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45963.554167708331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45963.554167708331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45963.554167708331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45963.554167708331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45963.554167708331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45963.554167708331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45963.554167708331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45963.554167708331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45963.554167708331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45963.554167708331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45963.554167708331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45963.554167708331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45963.554167708331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45963.554167708331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45963.554167708331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45963.554167708331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45963.554167708331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45963.554167708331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45963.554167708331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45963.554167708331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45963.554167708331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45963.554167708331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45963.554167708331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45963.554167708331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45963.554167708331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45963.554167708331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45963.554167708331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45963.554167708331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45963.554167708331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45963.554167708331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45963.554167708331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45963.554167708331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45963.554167708331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45963.554167708331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45963.554167708331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45963.554167708331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45963.554167708331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45963.554167708331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45963.554167708331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45963.554167708331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45963.554167708331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45963.554167708331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45963.554167708331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45963.554167708331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45963.554167708331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45963.554167708331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45963.554167708331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45963.554167708331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45963.554167708331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45963.554167708331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45963.554167708331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45963.554167708331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45963.554167708331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45963.554167708331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45963.554167708331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45963.554167708331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45963.554167708331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45963.554167708331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45963.554167708331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45963.554167708331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45963.554167708331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45963.554167708331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45963.554167708331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45963.554167708331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45963.554167708331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45963.554167708331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45963.554167708331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45963.554167708331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45963.554167708331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45963.554167708331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45963.554167708331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45963.554167708331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45963.554167708331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45963.554167708331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45963.554167708331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45963.554167708331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45963.554167708331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45963.554167708331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45963.554167708331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45963.554167708331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45963.554167708331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45963.554167708331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45963.554167708331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45963.554167708331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45963.554167708331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45963.554167708331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45963.554167708331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45963.554167708331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45963.554167708331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45963.554167708331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45963.554167708331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45963.554167708331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45963.554167708331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45963.554167708331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45963.554167708331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45963.554167708331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45963.554167708331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45963.554167708331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45963.554167708331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45963.554167708331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45963.554167708331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45963.554167708331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45963.554167708331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45963.554167708331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45963.554167708331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45963.554167708331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45963.554167708331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45963.554167708331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45963.554167708331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45963.554167708331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45963.554167708331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45963.554167708331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45963.554167708331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45963.554167708331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45963.554167708331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45963.554167708331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45963.554167708331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45963.554167708331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45963.554167708331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45963.554167708331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45963.554167708331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45963.554167708331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45963.554167708331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45963.554167708331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45963.554167708331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45963.554167708331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45963.554167708331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45963.554167708331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45963.554167708331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45963.554167708331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45963.554167708331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45963.554167708331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45963.554167708331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45963.554167708331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45963.554167708331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45963.554167708331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45963.554167708331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45963.554167708331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45963.554167708331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45963.554167708331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45963.554167708331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45963.554167708331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45963.554167708331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45963.554167708331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45963.554167708331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45963.554167708331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45963.554167708331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45963.554167708331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45963.554167708331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45963.554167708331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45963.554167708331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45963.554167708331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45963.554167708331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45963.554167708331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45963.554167708331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45963.554167708331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45963.554167708331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45963.554167708331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45963.554167708331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45963.554167708331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45963.554167708331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45963.554167708331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45963.554167708331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45963.554167708331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45963.554167708331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45963.554167708331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45963.554167708331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45963.554167708331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45963.554167708331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45963.554167708331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45963.554167708331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45963.554167708331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45963.554167708331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45963.554167708331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45963.554167708331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45963.554167708331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45963.554167708331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45963.554167708331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45963.554167708331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45963.554167708331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45963.554167708331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45963.554167708331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45963.554167708331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45963.554167708331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45963.554167708331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45963.554167708331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45963.554167708331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45963.554167708331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45963.554167708331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45963.554167708331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45963.554167708331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45963.554167708331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45963.554167708331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45963.554167708331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45963.554167708331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45963.554167708331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45963.554167708331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45963.554167708331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45963.554167708331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45963.554167708331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45963.554167708331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45963.554167708331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45963.554167708331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45963.554167708331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45963.554167708331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45963.554167708331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45963.554167708331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45963.554167708331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45963.554167708331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45963.554167708331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45963.554167708331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45963.554167708331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45963.554167708331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45963.554167708331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45963.554167708331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45963.554167708331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45963.554167708331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45963.554167708331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45963.554167708331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45963.554167708331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45963.554167708331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45963.554167708331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45963.554167708331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45963.554167708331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45963.554167708331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45963.554167708331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45963.554167708331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45963.554167708331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45963.554167708331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45963.554167708331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45963.554167708331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45963.554167708331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45963.554167708331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45963.554167708331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45963.554167708331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45963.554167708331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45963.554167708331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45963.554167708331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45963.554167708331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45963.554167708331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45963.554167708331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45963.554167708331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45963.554167708331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45963.554167708331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45963.554167708331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45963.554167708331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45963.554167708331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45963.554167708331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45963.554167708331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45963.554167708331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45963.554167708331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45963.554167708331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45963.554167708331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45963.554167708331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45963.554167708331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45963.554167708331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45963.554167708331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45963.554167708331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45963.554167708331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45963.554167708331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45963.554167708331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45963.554167708331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45963.554167708331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45963.554167708331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45963.554167708331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45963.554167708331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45963.554167708331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45963.554167708331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45963.554167708331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45963.554167708331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45963.554167708331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45963.554167708331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45963.554167708331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45963.554167708331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45963.554167708331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45963.554167708331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45963.554167708331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45963.554167708331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45963.554167708331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45963.554167708331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45963.554167708331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45963.554167708331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45963.554167708331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45963.554167708331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45963.554167708331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45963.554167708331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45963.554167708331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45963.554167708331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45963.554167708331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45963.554167708331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45963.554167708331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45963.554167708331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45963.554167708331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45963.554167708331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45963.554167708331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45963.554167708331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45963.554167708331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45963.554167708331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45963.554167708331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45963.554167708331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45963.554167708331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45963.554167708331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45963.554167708331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45963.554167708331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45963.554167708331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45963.554167708331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45963.554167708331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45963.554167708331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45963.554167708331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45963.554167708331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45963.554167708331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45963.554167708331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45963.554167708331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45963.554167708331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45963.554167708331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45963.554167708331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45963.554167708331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45963.554167708331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45963.554167708331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45963.554167708331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45963.554167708331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45963.554167708331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45963.554167708331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45963.554167708331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45963.554167708331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45963.554167708331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45963.554167708331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45963.554167708331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45963.554167708331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45963.554167708331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45963.554167708331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45963.554167708331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45963.554167708331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45963.554167708331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45963.554167708331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45963.554167708331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45963.554167708331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45963.554167708331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45963.554167708331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45963.554167708331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45963.554167708331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45963.554167708331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45963.554167708331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45963.554167708331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45963.554167708331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45963.554167708331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45963.554167708331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45963.554167708331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45963.554167708331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45963.554167708331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45963.554167708331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45963.554167708331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45963.554167708331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45963.554167708331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45963.554167708331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45963.554167708331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45963.554167708331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45963.554167708331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45963.554167708331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45963.554167708331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45963.554167708331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45963.554167708331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45963.554167708331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45963.554167708331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45963.554167708331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45963.554167708331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45963.554167708331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45963.554167708331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45963.554167708331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45963.554167708331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45963.554167708331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45963.554167708331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45963.554167708331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45963.554167708331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45963.554167708331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45963.554167708331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45963.554167708331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45963.554167708331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45963.554167708331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45963.554167708331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45963.554167708331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45963.554167708331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45963.554167708331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45963.554167708331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45963.554167708331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45963.554167708331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45963.554167708331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45963.554167708331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45963.554167708331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45963.554167708331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45963.554167708331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45963.554167708331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45963.554167708331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45963.554167708331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45963.554167708331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45963.554167708331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45963.554167708331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45963.554167708331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45963.554167708331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45963.554167708331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45963.554167708331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45963.554167708331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45963.554167708331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45963.554167708331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45963.554167708331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45963.554167708331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45963.554167708331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45963.554167708331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45963.554167708331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45963.554167708331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45963.554167708331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45963.554167708331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45963.554167708331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45963.554167708331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45963.554167708331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45963.554167708331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45963.554167708331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45963.554167708331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45963.554167708331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45963.554167708331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45963.554167708331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45963.554167708331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45963.554167708331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45963.554167708331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45963.554167708331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45963.554167708331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45963.554167708331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45963.554167708331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45963.554167708331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45963.554167708331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45963.554167708331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45963.554167708331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45963.554167708331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45963.554167708331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45963.554167708331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45963.554167708331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45963.554167708331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45963.554167708331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45963.554167708331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45963.554167708331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45963.554167708331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45963.554167708331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45963.554167708331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45963.554167708331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45963.554167708331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45963.554167708331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45963.554167708331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45963.554167708331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45963.554167708331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45963.554167708331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45963.554167708331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45963.554167708331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45963.554167708331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45963.554167708331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45963.554167708331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45963.554167708331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45963.554167708331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45963.554167708331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45963.554167708331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45963.554167708331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45963.554167708331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45963.554167708331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45963.554167708331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45963.554167939816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45963.554167939816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45963.554167939816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45963.554167939816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45963.554167939816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45963.554167939816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45963.554167939816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45963.554167939816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45963.554167939816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45963.554167939816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45963.554167939816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45963.554167939816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45963.554167939816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45963.554167939816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45963.554167939816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45963.554167939816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45963.554167939816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45963.554167939816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45963.554167939816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45963.554167939816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45963.554167939816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45963.554167939816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45963.554167939816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45963.554167939816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45963.554167939816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45963.554167939816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45963.554167939816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45963.554167939816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45963.554167939816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45963.554167939816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45963.554167939816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45963.554167939816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45963.554167939816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45963.554167939816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45963.554167939816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45963.554167939816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45963.554167939816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45963.554167939816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45963.554167939816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45963.554167939816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45963.554167939816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45963.554167939816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45963.554167939816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45963.554167939816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45963.554167939816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45963.554167939816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45963.554167939816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45963.554167939816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45963.554167939816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45963.554167939816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45963.554167939816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45963.554167939816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45963.554167939816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45963.554167939816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45963.554167939816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45963.554167939816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45963.554167939816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45963.554167939816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45963.554167939816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45963.554167939816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45963.554167939816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45963.554167939816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45963.554167939816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45963.554167939816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45963.554167939816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45963.554167939816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45963.554167939816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45963.554167939816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45963.554167939816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45963.554167939816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45963.554167939816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45963.554167939816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45963.554167939816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45963.554167939816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45963.554167939816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45963.554167939816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45963.554167939816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45963.554167939816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45963.554167939816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45963.554167939816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45963.554167939816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45963.554167939816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45963.554167939816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45963.554167939816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45963.554167939816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45963.554167939816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45963.554167939816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45963.554167939816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45963.554167939816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45963.554167939816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45963.554167939816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45963.554167939816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45963.554167939816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45963.554167939816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45963.554167939816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45963.554167939816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45963.554167939816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45963.554167939816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45963.554167939816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45963.554167939816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45963.554167939816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45963.554167939816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45963.554167939816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45963.554167939816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45963.554167939816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45963.554167939816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45963.554167939816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45963.554167939816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45963.554167939816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45963.554167939816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45963.554167939816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45963.554167939816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45963.554167939816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45963.554167939816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45963.554167939816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45963.554167939816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45963.554167939816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45963.554167939816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45963.554167939816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45963.554167939816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45963.554167939816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45963.554167939816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45963.554167939816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45963.554167939816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45963.554167939816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45963.554167939816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45963.554167939816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45963.554167939816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45963.554167939816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45963.554167939816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45963.554167939816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45963.554167939816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45963.554167939816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45963.554167939816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45963.554167939816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45963.554167939816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45963.554167939816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45963.554167939816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45963.554167939816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45963.554167939816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45963.554167939816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45963.554167939816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45963.554167939816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45963.554167939816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45963.554167939816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45963.554167939816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45963.554167939816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45963.554167939816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45963.554167939816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45963.554167939816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45963.554167939816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45963.554167939816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45963.554167939816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45963.554167939816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45963.554167939816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45963.554167939816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45963.554167939816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45963.554167939816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45963.554167939816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45963.554167939816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45963.554167939816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45963.554167939816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45963.554167939816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45963.554167939816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45963.554167939816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45963.554167939816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45963.554167939816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45963.554167939816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45963.554167939816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45963.554167939816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45963.554167939816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45963.554167939816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45963.554167939816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45963.554167939816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45963.554167939816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45963.554167939816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45963.554167939816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45963.554167939816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45963.554167939816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45963.554167939816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45963.554167939816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45963.554167939816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45963.554167939816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45963.554167939816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45963.554167939816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45963.554167939816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45963.554167939816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45963.554167939816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45963.554167939816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45963.554167939816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45963.554167939816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45963.554167939816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45963.554167939816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45963.554167939816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45963.554167939816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45963.554167939816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45963.554167939816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45963.554167939816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45963.554167939816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45963.554167939816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45963.554167939816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45963.554167939816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45963.554167939816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45963.554167939816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45963.554167939816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45963.554167939816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45963.554167939816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45963.554167939816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45963.554167939816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45963.554167939816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45963.554167939816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45963.554167939816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45963.554167939816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45963.554167939816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45963.554167939816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45963.554167939816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45963.554167939816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45963.554167939816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45963.554167939816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45963.554167939816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45963.554167939816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45963.554167939816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45963.554167939816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45963.554167939816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45963.554167939816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45963.554167939816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45963.554167939816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45963.554167939816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45963.554167939816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45963.554167939816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45963.554167939816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45963.554167939816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45963.554167939816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45963.554167939816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45963.554167939816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45963.554167939816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45963.554167939816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45963.554167939816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45963.554167939816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45963.554167939816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45963.554167939816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45963.554167939816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45963.554167939816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45963.554167939816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45963.554167939816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45963.554167939816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45963.554167939816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45963.554167939816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45963.554167939816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45963.554167939816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45963.554167939816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45963.554167939816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45963.554167939816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45963.554167939816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45963.554167939816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45963.554167939816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45963.554167939816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45963.554167939816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45963.554167939816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45963.554167939816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45963.554167939816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45963.554167939816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45963.554167939816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45963.554167939816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45963.554167939816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45963.554167939816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45963.554167939816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45963.554167939816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45963.554167939816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45963.554167939816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45963.554167939816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45963.554167939816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45963.554167939816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45963.554167939816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45963.554167939816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45963.554167939816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45963.554167939816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45963.554167939816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45963.554167939816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45963.554167939816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45963.554167939816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45963.554167939816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45963.554167939816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45963.554167939816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45963.554167939816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45963.554167939816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45963.554167939816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45963.554167939816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45963.554167939816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45963.554167939816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45963.554167939816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45963.554167939816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45963.554167939816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45963.554167939816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45963.554167939816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45963.554167939816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45963.554167939816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45963.554167939816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45963.554167939816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45963.554167939816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45963.554167939816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45963.554167939816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45963.554167939816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45963.554167939816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45963.554167939816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45963.554167939816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45963.554167939816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45963.554167939816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45963.554167939816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45963.554167939816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45963.554167939816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45963.554167939816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45963.554167939816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45963.554167939816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45963.554167939816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45963.554167939816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45963.554167939816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45963.554167939816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45963.554167939816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45963.554167939816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45963.554167939816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45963.554167939816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45963.554167939816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45963.554167939816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45963.554167939816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45963.554167939816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45963.554167939816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45963.554167939816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45963.554167939816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45963.554167939816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45963.554167939816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45963.554167939816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45963.554167939816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45963.554167939816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45963.554167939816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45963.554167939816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45963.554167939816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45963.554167939816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45963.554167939816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45963.554167939816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45963.554167939816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45963.554167939816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45963.554167939816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45963.554167939816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45963.554167939816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45963.554167939816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45963.554167939816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45963.554167939816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45963.554167939816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45963.554167939816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45963.554167939816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45963.554167939816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45963.554167939816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45963.554167939816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45963.554167939816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45963.554167939816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45963.554167939816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45963.554167939816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45963.554167939816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45963.554167939816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45963.554167939816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45963.554167939816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45963.554167939816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45963.554167939816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45963.554167939816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45963.554167939816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45963.554167939816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45963.554167939816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45963.554167939816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45963.554167939816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45963.554167939816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45963.554167939816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45963.554167939816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45963.554167939816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45963.554167939816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45963.554167939816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45963.554167939816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45963.554167939816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45963.554167939816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45963.554167939816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45963.554167939816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45963.554167939816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45963.554167939816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45963.554167939816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45963.554167939816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45963.554167939816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45963.554167939816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45963.554167939816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45963.554167939816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45963.554167939816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45963.554167939816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45963.554167939816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45963.554167939816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45963.554167939816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45963.554167939816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45963.554167939816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45963.554167939816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45963.554167939816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45963.554167939816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45963.554167939816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45963.554167939816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45963.554167939816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45963.554167939816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45963.554167939816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45963.554167939816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45963.554167939816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45963.554167939816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45963.554167939816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45963.554167939816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45963.554167939816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45963.554167939816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45963.554167939816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45963.554167939816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45963.554167939816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45963.554167939816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45963.554167939816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45963.554167939816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45963.554167939816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45963.554167939816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45963.554167939816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45963.554167939816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45963.554167939816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45963.554167939816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45963.554167939816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45963.554167939816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45963.554167939816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45963.554167939816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45963.554167939816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45963.554167939816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45963.554167939816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45963.554167939816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45963.554167939816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45963.554167939816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45963.554167939816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45963.554167939816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45963.554167939816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45963.554167939816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45963.554167939816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45963.554167939816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45963.554167939816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45963.554167939816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45963.554167939816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45963.554167939816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45963.554167939816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45963.554167939816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45963.554167939816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45963.554167939816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45963.554167939816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45963.554167939816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45963.554167939816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45963.554167939816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45963.554167939816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45963.554167939816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45963.554167939816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45963.554167939816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45963.554167939816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45963.554167939816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45963.554167939816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45963.554167939816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45963.554167939816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45963.554167939816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45963.554167939816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45963.554167939816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45963.554167939816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45963.554167939816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45963.554167939816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45963.554167939816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45963.554167939816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45963.554167939816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45963.554167939816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45963.554167939816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45963.554167939816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45963.554167939816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45963.554167939816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45963.554167939816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45963.554167939816</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260.07345011573489</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2.5854177083310788</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34988</v>
      </c>
      <c r="E4" s="97" t="s">
        <v>39021</v>
      </c>
      <c r="F4" s="122">
        <v>45963.375972222224</v>
      </c>
      <c r="G4" s="123">
        <f ca="1">IFERROR(NOW()-F4,"")</f>
        <v>0.17819548610714264</v>
      </c>
      <c r="H4" s="122">
        <v>45963.407789351855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34987</v>
      </c>
      <c r="E5" s="97" t="s">
        <v>39021</v>
      </c>
      <c r="F5" s="122">
        <v>45963.411041666666</v>
      </c>
      <c r="G5" s="123">
        <f ca="1">IFERROR(NOW()-F5,"")</f>
        <v>0.14312604166480014</v>
      </c>
      <c r="H5" s="122">
        <v>45963.411041666666</v>
      </c>
      <c r="I5" s="118" t="str">
        <f>IFERROR(VLOOKUP(D5,DB!A:F,6,0),"")</f>
        <v>SCECO</v>
      </c>
      <c r="J5" s="118" t="str">
        <f>IFERROR(VLOOKUP(D5,DB!A:G,7,0),"")</f>
        <v>Vandalized</v>
      </c>
      <c r="K5" s="124" t="s">
        <v>39116</v>
      </c>
      <c r="L5" s="120" t="str">
        <f>IFERROR(VLOOKUP(D5,DB!A:I,9,0),"")</f>
        <v>Latis</v>
      </c>
    </row>
    <row r="6" spans="1:16" ht="15" customHeight="1">
      <c r="A6" s="118" t="s">
        <v>39117</v>
      </c>
      <c r="B6" s="118" t="str">
        <f>IFERROR(VLOOKUP(D6,DB!A:K,11,0),"")</f>
        <v>R4</v>
      </c>
      <c r="C6" s="119">
        <v>1</v>
      </c>
      <c r="D6" s="120" t="s">
        <v>37392</v>
      </c>
      <c r="E6" s="97" t="s">
        <v>39021</v>
      </c>
      <c r="F6" s="122">
        <v>45963.543391203704</v>
      </c>
      <c r="G6" s="123">
        <f ca="1">IFERROR(NOW()-F6,"")</f>
        <v>1.0776504626846872E-2</v>
      </c>
      <c r="H6" s="122">
        <v>45963.528831018521</v>
      </c>
      <c r="I6" s="118" t="str">
        <f>IFERROR(VLOOKUP(D6,DB!A:F,6,0),"")</f>
        <v>SCECO</v>
      </c>
      <c r="J6" s="118" t="str">
        <f>IFERROR(VLOOKUP(D6,DB!A:G,7,0),"")</f>
        <v>Vandalized</v>
      </c>
      <c r="K6" s="124" t="s">
        <v>39118</v>
      </c>
      <c r="L6" s="120" t="str">
        <f>IFERROR(VLOOKUP(D6,DB!A:I,9,0),"")</f>
        <v>Latis</v>
      </c>
    </row>
    <row r="7" spans="1:16" ht="15" customHeight="1">
      <c r="A7" s="118"/>
      <c r="B7" s="118" t="str">
        <f>IFERROR(VLOOKUP(D7,DB!A:K,11,0),"")</f>
        <v/>
      </c>
      <c r="C7" s="119"/>
      <c r="D7" s="120"/>
      <c r="E7" s="97" t="s">
        <v>39021</v>
      </c>
      <c r="F7" s="122"/>
      <c r="G7" s="123">
        <f ca="1">IFERROR(NOW()-F7,"")</f>
        <v>45963.554167708331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45963.554167708331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45963.554167708331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45963.554167708331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45963.554167708331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45963.554167708331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45963.554167708331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45963.554167708331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45963.554167708331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45963.554167708331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45963.554167708331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45963.554167708331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45963.554167708331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45963.554167708331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45963.554167708331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45963.554167708331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45963.554167708331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45963.554167708331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45963.554167708331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45963.554167708331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45963.554167708331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45963.554167708331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45963.554167708331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45963.554167708331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45963.554167708331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45963.554167708331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45963.554167708331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45963.554167708331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45963.554167708331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45963.554167708331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45963.554167708331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45963.554167708331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45963.554167708331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45963.554167708331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45963.554167708331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45963.554167708331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45963.554167708331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45963.554167708331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45963.554167708331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45963.554167708331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45963.554167708331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45963.554167708331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45963.554167708331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45963.554167708331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45963.554167708331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45963.554167708331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45963.554167708331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45963.554167708331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45963.554167708331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45963.554167708331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45963.554167708331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45963.554167708331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45963.554167708331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45963.554167708331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45963.554167708331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45963.554167708331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45963.554167708331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45963.554167708331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45963.554167708331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45963.554167708331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45963.554167708331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45963.554167708331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45963.554167708331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45963.554167708331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45963.554167708331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45963.554167708331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45963.554167708331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45963.554167708331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45963.554167708331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45963.554167708331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45963.554167708331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45963.554167708331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45963.554167708331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45963.554167708331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45963.554167708331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45963.554167708331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45963.554167708331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45963.554167708331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45963.554167708331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45963.554167708331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45963.554167708331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45963.554167708331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45963.554167708331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45963.554167708331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45963.554167708331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45963.554167708331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45963.554167708331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45963.554167708331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45963.554167708331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45963.554167708331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45963.554167708331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45963.554167708331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45963.554167708331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45963.554167708331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45963.554167708331</v>
      </c>
      <c r="H101" s="122"/>
      <c r="I101" s="118" t="str">
        <f>IFERROR(VLOOKUP(D101,DB!A:F,6,0),"")</f>
        <v/>
      </c>
      <c r="J101" s="118" t="str">
        <f>IFERROR(VLOOKUP(D101,DB!A:G,7,0),"")</f>
        <v/>
      </c>
      <c r="K101" s="124"/>
      <c r="L101" s="120" t="str">
        <f>IFERROR(VLOOKUP(D101,DB!A:I,9,0),"")</f>
        <v/>
      </c>
    </row>
    <row r="102" spans="1:12" ht="15" customHeight="1">
      <c r="A102" s="125"/>
      <c r="B102" s="125" t="str">
        <f>IFERROR(VLOOKUP(D102,DB!A:K,11,0),"")</f>
        <v/>
      </c>
      <c r="C102" s="126"/>
      <c r="D102" s="127"/>
      <c r="E102" s="128"/>
      <c r="F102" s="129"/>
      <c r="G102" s="130">
        <f ca="1">IFERROR(NOW()-F102,"")</f>
        <v>45963.554167708331</v>
      </c>
      <c r="H102" s="129"/>
      <c r="I102" s="125" t="str">
        <f>IFERROR(VLOOKUP(D102,DB!A:F,6,0),"")</f>
        <v/>
      </c>
      <c r="J102" s="125" t="str">
        <f>IFERROR(VLOOKUP(D102,DB!A:G,7,0),"")</f>
        <v/>
      </c>
      <c r="K102" s="131"/>
      <c r="L102" s="127" t="str">
        <f>IFERROR(VLOOKUP(D102,DB!A:I,9,0),"")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71.722107523142768</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39100</v>
      </c>
      <c r="F3" s="38">
        <v>45926.188877314817</v>
      </c>
      <c r="G3" s="143">
        <f t="shared" ref="G3" ca="1" si="0">IFERROR(NOW()-F3,"")</f>
        <v>37.365290393514442</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39100</v>
      </c>
      <c r="F4" s="152">
        <v>45948.661111111112</v>
      </c>
      <c r="G4" s="153">
        <f ca="1">IFERROR(NOW()-F4,"")</f>
        <v>14.893056597218674</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2</v>
      </c>
      <c r="D5" s="151" t="s">
        <v>38266</v>
      </c>
      <c r="E5" s="151" t="s">
        <v>39021</v>
      </c>
      <c r="F5" s="152">
        <v>45963.522222222222</v>
      </c>
      <c r="G5" s="153">
        <f ca="1">IFERROR(NOW()-F5,"")</f>
        <v>3.194548610917991E-2</v>
      </c>
      <c r="H5" s="152">
        <v>45963.51458333333</v>
      </c>
      <c r="I5" s="151" t="str">
        <f>IFERROR(VLOOKUP(D5,DB!A:F,6,0),"")</f>
        <v>Generator-SG</v>
      </c>
      <c r="J5" s="151" t="str">
        <f>IFERROR(VLOOKUP(D5,DB!A:G,7,0),"")</f>
        <v>Haj Removal</v>
      </c>
      <c r="K5" s="151" t="s">
        <v>39126</v>
      </c>
      <c r="L5" s="151" t="str">
        <f>IFERROR(VLOOKUP(D5,DB!A:I,9,0),"")</f>
        <v>Latis</v>
      </c>
    </row>
    <row r="6" spans="1:13" ht="15">
      <c r="A6" s="151" t="s">
        <v>39127</v>
      </c>
      <c r="B6" s="151" t="str">
        <f>IFERROR(VLOOKUP(D6,DB!A:K,11,0),"")</f>
        <v>R5</v>
      </c>
      <c r="C6" s="151">
        <v>3</v>
      </c>
      <c r="D6" s="151" t="s">
        <v>38184</v>
      </c>
      <c r="E6" s="151" t="s">
        <v>39021</v>
      </c>
      <c r="F6" s="152">
        <v>45963.521493055552</v>
      </c>
      <c r="G6" s="153">
        <f ca="1">IFERROR(NOW()-F6,"")</f>
        <v>3.2674652778950986E-2</v>
      </c>
      <c r="H6" s="152">
        <v>45963.506909722222</v>
      </c>
      <c r="I6" s="151" t="str">
        <f>IFERROR(VLOOKUP(D6,DB!A:F,6,0),"")</f>
        <v>SCECO</v>
      </c>
      <c r="J6" s="151" t="str">
        <f>IFERROR(VLOOKUP(D6,DB!A:G,7,0),"")</f>
        <v>Haj Removal</v>
      </c>
      <c r="K6" s="151" t="s">
        <v>39126</v>
      </c>
      <c r="L6" s="151" t="str">
        <f>IFERROR(VLOOKUP(D6,DB!A:I,9,0),"")</f>
        <v>Latis</v>
      </c>
    </row>
    <row r="7" spans="1:13" ht="15">
      <c r="A7" s="151"/>
      <c r="B7" s="151" t="str">
        <f>IFERROR(VLOOKUP(D7,DB!A:K,11,0),"")</f>
        <v/>
      </c>
      <c r="C7" s="151"/>
      <c r="D7" s="151"/>
      <c r="E7" s="151"/>
      <c r="F7" s="152"/>
      <c r="G7" s="153">
        <f ca="1">IFERROR(NOW()-F7,"")</f>
        <v>45963.554167708331</v>
      </c>
      <c r="H7" s="152"/>
      <c r="I7" s="151" t="str">
        <f>IFERROR(VLOOKUP(D7,DB!A:F,6,0),"")</f>
        <v/>
      </c>
      <c r="J7" s="151" t="str">
        <f>IFERROR(VLOOKUP(D7,DB!A:G,7,0),"")</f>
        <v/>
      </c>
      <c r="K7" s="151"/>
      <c r="L7" s="151" t="str">
        <f>IFERROR(VLOOKUP(D7,DB!A:I,9,0),"")</f>
        <v/>
      </c>
    </row>
    <row r="8" spans="1:13" ht="15">
      <c r="A8" s="151"/>
      <c r="B8" s="151" t="str">
        <f>IFERROR(VLOOKUP(D8,DB!A:K,11,0),"")</f>
        <v/>
      </c>
      <c r="C8" s="151"/>
      <c r="D8"/>
      <c r="E8" s="151"/>
      <c r="F8" s="152"/>
      <c r="G8" s="153">
        <f ca="1">IFERROR(NOW()-F8,"")</f>
        <v>45963.554167708331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45963.554167708331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45963.554167708331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45963.554167708331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45963.554167708331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45963.554167708331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45963.554167708331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45963.554167708331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45963.554167708331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45963.554167708331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45963.554167708331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45963.554167708331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45963.554167708331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45963.554167708331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45963.554167708331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45963.554167708331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45963.554167708331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45963.554167708331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45963.554167708331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45963.554167708331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45963.554167708331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45963.554167708331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45963.554167708331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45963.554167708331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45963.554167708331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45963.554167708331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45963.554167708331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45963.554167708331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45963.554167708331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45963.554167708331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45963.554167708331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45963.554167708331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45963.554167708331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45963.554167708331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45963.554167708331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45963.554167708331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45963.554167708331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45963.554167708331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45963.554167708331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45963.554167708331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45963.554167708331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45963.554167708331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45963.554167708331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45963.554167708331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45963.554167708331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45963.554167708331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45963.554167708331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45963.554167708331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45963.554167708331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45963.554167708331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45963.554167708331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45963.554167708331</v>
      </c>
      <c r="H59" s="152"/>
      <c r="I59" s="151" t="str">
        <f>IFERROR(VLOOKUP(D59,DB!A:F,6,0),"")</f>
        <v/>
      </c>
      <c r="J59" s="151" t="str">
        <f>IFERROR(VLOOKUP(D59,DB!A:G,7,0),"")</f>
        <v/>
      </c>
      <c r="K59" s="151"/>
      <c r="L59" s="151" t="str">
        <f>IFERROR(VLOOKUP(D59,DB!A:I,9,0),"")</f>
        <v/>
      </c>
    </row>
    <row r="60" spans="1:12" ht="15">
      <c r="A60" s="157"/>
      <c r="B60" s="157" t="str">
        <f>IFERROR(VLOOKUP(D60,DB!A:K,11,0),"")</f>
        <v/>
      </c>
      <c r="C60" s="157"/>
      <c r="D60" s="157"/>
      <c r="E60" s="157"/>
      <c r="F60" s="158"/>
      <c r="G60" s="159">
        <f ca="1">IFERROR(NOW()-F60,"")</f>
        <v>45963.554167708331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45963.554167708331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45963.554167708331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45963.554167708331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45963.554167708331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45963.554167708331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45963.554167708331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45963.554167708331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45963.554167708331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45963.554167708331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45963.554167708331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45963.554167708331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45963.554167708331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45963.554167708331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45963.554167708331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45963.554167708331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45963.554167708331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45963.554167708331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45963.554167708331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45963.554167708331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45963.554167708331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45963.554167708331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45963.554167708331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45963.554167708331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45963.554167708331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45963.554167708331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45963.554167708331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45963.554167708331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45963.554167708331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45963.554167708331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45963.554167708331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45963.554167708331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45963.554167708331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45963.554167708331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45963.554167708331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45963.554167708331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45963.554167708331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45963.554167708331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45963.554167708331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45963.554167708331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45963.554167708331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45963.554167708331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45963.554167708331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45963.554167708331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45963.554167708331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45963.554167708331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45963.554167708331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45963.554167708331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45963.554167708331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45963.554167708331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45963.554167708331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45963.554167708331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45963.554167708331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45963.554167708331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45963.554167708331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45963.554167708331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45963.554167708331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45963.554167708331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45963.554167708331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45963.554167708331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45963.554167708331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45963.554167708331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45963.554167708331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45963.554167708331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45963.554167708331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45963.554167708331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45963.554167708331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45963.554167708331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45963.554167708331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45963.554167708331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45963.554167708331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45963.554167708331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45963.554167708331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45963.554167708331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45963.554167708331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45963.554167708331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45963.554167708331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45963.554167708331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45963.554167708331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45963.554167708331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45963.554167708331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45963.554167708331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45963.554167708331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45963.554167708331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45963.554167708331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45963.554167708331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45963.554167708331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45963.554167708331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45963.554167708331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45963.554167708331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45963.554167708331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45963.554167708331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45963.554167708331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45963.554167708331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45963.554167708331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45963.554167708331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45963.554167708331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45963.554167708331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45963.554167708331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45963.554167708331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45963.554167708331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45963.554167708331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45963.554167708331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45963.554167708331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45963.554167708331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45963.554167708331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45963.554167708331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45963.554167708331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45963.554167708331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45963.554167708331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45963.554167708331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45963.554167708331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45963.554167708331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45963.554167708331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45963.554167708331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45963.554167708331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45963.554167708331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45963.554167708331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45963.554167708331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45963.554167708331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45963.554167708331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45963.554167708331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45963.554167708331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45963.554167708331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45963.554167708331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45963.554167708331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45963.554167708331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45963.554167708331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45963.554167708331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45963.554167708331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45963.554167708331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45963.554167708331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45963.554167708331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45963.554167708331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45963.554167708331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45963.554167708331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45963.554167708331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45963.554167708331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45963.554167708331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45963.554167708331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45963.554167708331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45963.554167708331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45963.554167708331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45963.554167708331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45963.554167708331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45963.554167708331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45963.554167708331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45963.554167708331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45963.554167708331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45963.554167708331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45963.554167708331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45963.554167708331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45963.554167708331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45963.554167708331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45963.554167708331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45963.554167708331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45963.554167708331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45963.554167708331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45963.554167708331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45963.554167708331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45963.554167708331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45963.554167708331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45963.554167708331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45963.554167708331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45963.554167708331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45963.554167708331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45963.554167708331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45963.554167708331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45963.554167708331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45963.554167708331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45963.554167708331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45963.554167708331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45963.554167708331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45963.554167708331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45963.554167708331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45963.554167708331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45963.554167708331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45963.554167708331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45963.554167708331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45963.554167708331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45963.554167708331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45963.554167708331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45963.554167708331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45963.554167708331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45963.554167708331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45963.554167708331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45963.554167708331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45963.554167708331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45963.554167708331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45963.554167708331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45963.554167708331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45963.554167708331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45963.554167708331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45963.554167708331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45963.554167708331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45963.554167708331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45963.554167708331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45963.554167708331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45963.554167708331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45963.554167708331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45963.554167708331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45963.554167708331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45963.554167708331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45963.554167708331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45963.554167708331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45963.554167708331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45963.554167708331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45963.554167708331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45963.554167708331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45963.554167708331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45963.554167708331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45963.554167708331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45963.554167708331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45963.554167708331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45963.554167708331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45963.554167708331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45963.554167708331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45963.554167708331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45963.554167708331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45963.554167708331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45963.554167708331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45963.554167708331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45963.554167708331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45963.554167708331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45963.554167708331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45963.554167708331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45963.554167708331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45963.554167708331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45963.554167708331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45963.554167708331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45963.554167708331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45963.554167708331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45963.554167708331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45963.554167708331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45963.554167708331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45963.554167708331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45963.554167708331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45963.554167708331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45963.554167708331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45963.554167708331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45963.554167708331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45963.554167708331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45963.554167708331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45963.554167708331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45963.554167708331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45963.554167708331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45963.554167708331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45963.554167708331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45963.554167708331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45963.554167708331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45963.554167708331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45963.554167708331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45963.554167708331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45963.554167708331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45963.554167708331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45963.554167708331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45963.554167708331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45963.554167708331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45963.554167708331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45963.554167708331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45963.554167708331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45963.554167708331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45963.554167708331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45963.554167708331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45963.554167708331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45963.554167708331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45963.554167708331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45963.554167708331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45963.554167708331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45963.554167708331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45963.554167708331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45963.554167708331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45963.554167708331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45963.554167708331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45963.554167708331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45963.554167708331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45963.554167708331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45963.554167708331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45963.554167708331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45963.554167708331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45963.554167708331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45963.554167708331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45963.554167708331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45963.554167708331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45963.554167708331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45963.554167708331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45963.554167708331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45963.554167708331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45963.554167708331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45963.554167708331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45963.554167708331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45963.554167708331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45963.554167708331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45963.554167708331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45963.554167708331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45963.554167708331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45963.554167708331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45963.554167708331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45963.554167708331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45963.554167708331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45963.554167708331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45963.554167708331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45963.554167708331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45963.554167708331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45963.554167708331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45963.554167708331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45963.554167708331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45963.554167708331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45963.554167708331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45963.554167708331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45963.554167708331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45963.554167708331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45963.554167708331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45963.554167708331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45963.554167708331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45963.554167708331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45963.554167708331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45963.554167708331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45963.554167708331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45963.554167708331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45963.554167708331</v>
      </c>
      <c r="H380" s="158"/>
      <c r="I380" s="157" t="str">
        <f>IFERROR(VLOOKUP(D380,DB!A:F,6,0),"")</f>
        <v/>
      </c>
      <c r="J380" s="157" t="str">
        <f>IFERROR(VLOOKUP(D380,DB!A:G,7,0),"")</f>
        <v/>
      </c>
      <c r="K380" s="157"/>
      <c r="L380" s="157" t="str">
        <f>IFERROR(VLOOKUP(D380,DB!A:I,9,0),"")</f>
        <v/>
      </c>
    </row>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90" ht="15"/>
    <row r="491" ht="15"/>
    <row r="493" ht="15"/>
    <row r="494" ht="15"/>
    <row r="495" ht="15"/>
    <row r="496" ht="15"/>
    <row r="498" ht="15"/>
    <row r="499" ht="15"/>
    <row r="506" ht="15"/>
    <row r="507" ht="15"/>
    <row r="508" ht="15"/>
    <row r="509" ht="15"/>
    <row r="510" ht="15"/>
    <row r="511" ht="15"/>
    <row r="514" ht="15"/>
    <row r="515" ht="15"/>
    <row r="516" ht="15"/>
    <row r="517" ht="15"/>
    <row r="518" ht="15"/>
    <row r="519" ht="15"/>
    <row r="520" ht="15"/>
    <row r="521"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1" ht="15"/>
    <row r="582" ht="15"/>
    <row r="619" ht="15"/>
    <row r="620" ht="15"/>
    <row r="621" ht="15"/>
    <row r="622" ht="15"/>
    <row r="623" ht="15"/>
    <row r="624" ht="15"/>
    <row r="625" ht="15"/>
    <row r="626" ht="15"/>
    <row r="627" ht="15"/>
    <row r="628"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918" ht="15"/>
    <row r="919" ht="15"/>
    <row r="920" ht="15"/>
    <row r="921" ht="15"/>
    <row r="922" ht="15"/>
    <row r="923" ht="15"/>
    <row r="929" ht="15"/>
    <row r="930" ht="15"/>
    <row r="931" ht="15"/>
    <row r="932" ht="15"/>
    <row r="933"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93" ht="15"/>
    <row r="994" ht="15"/>
    <row r="996" ht="15"/>
    <row r="997" ht="15"/>
    <row r="998" ht="15"/>
    <row r="999" ht="15"/>
    <row r="1000" ht="15"/>
    <row r="1001" ht="15"/>
    <row r="1002" ht="15"/>
    <row r="1004"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4" ht="15"/>
    <row r="1125" ht="15"/>
    <row r="1126" ht="15"/>
    <row r="1127" ht="15"/>
    <row r="1128" ht="15"/>
    <row r="1129" ht="15"/>
    <row r="1130" ht="15"/>
    <row r="1131" ht="15"/>
    <row r="1132" ht="15"/>
    <row r="1133" ht="15"/>
    <row r="1141" ht="15"/>
    <row r="1142" ht="15"/>
    <row r="1145" ht="15"/>
    <row r="1146" ht="15"/>
    <row r="1147" ht="15"/>
    <row r="1148" ht="15"/>
    <row r="1149" ht="15"/>
    <row r="1150" ht="15"/>
    <row r="1151" ht="15"/>
    <row r="1152" ht="15"/>
    <row r="1155" ht="15"/>
    <row r="1156" ht="15"/>
    <row r="1157" ht="15"/>
    <row r="1158" ht="15"/>
    <row r="1159" ht="15"/>
    <row r="1160" ht="15"/>
    <row r="1161" ht="15"/>
    <row r="1162" ht="15"/>
    <row r="1163" ht="15"/>
    <row r="1164" ht="15"/>
    <row r="1165" ht="15"/>
    <row r="1166" ht="15"/>
    <row r="1168" ht="15"/>
    <row r="1169" ht="15"/>
    <row r="1170" ht="15"/>
    <row r="1173" ht="15"/>
    <row r="1175" ht="15"/>
    <row r="1177" ht="15"/>
    <row r="1180" ht="15"/>
    <row r="1181" ht="15"/>
    <row r="1182" ht="15"/>
    <row r="1184" ht="15"/>
    <row r="1186" ht="15"/>
    <row r="1187" ht="15"/>
    <row r="1188" ht="15"/>
    <row r="1189" ht="15"/>
    <row r="1190" ht="15"/>
    <row r="1192" ht="15"/>
    <row r="1193" ht="15"/>
    <row r="1194" ht="15"/>
    <row r="1195" ht="15"/>
    <row r="1197" ht="15"/>
    <row r="1199" ht="15"/>
    <row r="1200" ht="15"/>
    <row r="1202" ht="15"/>
    <row r="1203" ht="15"/>
    <row r="1204" ht="15"/>
    <row r="1205" ht="15"/>
    <row r="1207" ht="15"/>
    <row r="1209" ht="15"/>
    <row r="1210" ht="15"/>
    <row r="1211" ht="15"/>
    <row r="1212" ht="15"/>
    <row r="1214" ht="15"/>
    <row r="1215" ht="15"/>
    <row r="1216" ht="15"/>
    <row r="1217" ht="15"/>
    <row r="1218" ht="15"/>
    <row r="1219" ht="15"/>
    <row r="1220" ht="15"/>
    <row r="1223" ht="15"/>
    <row r="1225" ht="15"/>
    <row r="1226" ht="15"/>
    <row r="1227" ht="15"/>
    <row r="1228" ht="15"/>
    <row r="1229" ht="15"/>
    <row r="1230" ht="15"/>
    <row r="1231" ht="15"/>
    <row r="1232" ht="15"/>
    <row r="1235" ht="15"/>
    <row r="1236" ht="15"/>
    <row r="1238" ht="15"/>
    <row r="1240" ht="15"/>
    <row r="1241" ht="15"/>
    <row r="1242" ht="15"/>
    <row r="1243" ht="15"/>
    <row r="1244" ht="15"/>
    <row r="1248" ht="15"/>
    <row r="1249" ht="15"/>
    <row r="1251" ht="15"/>
    <row r="1252" ht="15"/>
    <row r="1255" ht="15"/>
    <row r="1256" ht="15"/>
    <row r="1260" ht="15"/>
    <row r="1267" ht="15"/>
    <row r="1269" ht="15"/>
    <row r="1270" ht="15"/>
    <row r="1271" ht="15"/>
  </sheetData>
  <dataValidations count="2">
    <dataValidation allowBlank="1" showInputMessage="1" showErrorMessage="1" sqref="E1" xr:uid="{920C6338-E771-4DAE-8C89-92A9093EA4DE}"/>
    <dataValidation type="list" allowBlank="1" showInputMessage="1" showErrorMessage="1" sqref="E2:E3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45963.554167708331</v>
      </c>
      <c r="H2" s="106"/>
      <c r="I2" s="102" t="str">
        <f>IFERROR(VLOOKUP(D2,DB!A:F,6,0),"")</f>
        <v/>
      </c>
      <c r="J2" s="102" t="str">
        <f>IFERROR(VLOOKUP(D2,DB!A:G,7,0),"")</f>
        <v/>
      </c>
      <c r="K2" s="107"/>
      <c r="L2" s="108" t="str">
        <f>IFERROR(VLOOKUP(D2,DB!A:I,9,0),"")</f>
        <v/>
      </c>
    </row>
    <row r="3" spans="1:16383" ht="31.5" customHeight="1">
      <c r="A3" s="103"/>
      <c r="B3" s="102" t="str">
        <f>IFERROR(VLOOKUP(D3,DB!A:K,11,0),"")</f>
        <v/>
      </c>
      <c r="C3" s="104"/>
      <c r="D3" s="102"/>
      <c r="E3" s="102"/>
      <c r="F3" s="106"/>
      <c r="G3" s="76">
        <f ca="1">IFERROR(NOW()-F3,"-")</f>
        <v>45963.554167708331</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45963.554167708331</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45963.554167708331</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45963.554167708331</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45963.554167708331</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45963.554167708331</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45963.554167708331</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45963.554167708331</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45963.554167708331</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45963.554167708331</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45963.554167708331</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45963.554167708331</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45963.554167708331</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45963.554167708331</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45963.554167708331</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45963.554167708331</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45963.554167708331</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45963.554167708331</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45963.554167708331</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45963.554167708331</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45963.554167708331</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45963.554167708331</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45963.554167708331</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45963.554167708331</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45963.554167708331</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45963.554167708331</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45963.554167708331</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45963.554167708331</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45963.554167708331</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45963.554167708331</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45963.554167708331</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45963.554167708331</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45963.554167708331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45963.554167708331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45963.554167708331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45963.554167708331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45963.554167708331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45963.554167708331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45963.554167708331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45963.554167708331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45963.554167708331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45963.554167708331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45963.554167708331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45963.554167708331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45963.554167708331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45963.554167708331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45963.554167708331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45963.554167708331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45963.554167708331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45963.554167708331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45963.554167708331</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45963.554167708331</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2025-11-02T10:18:49Z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