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10521" documentId="13_ncr:1_{F6CB121F-512D-4AA6-A0C1-0FB36C537598}" xr6:coauthVersionLast="47" xr6:coauthVersionMax="47" xr10:uidLastSave="{C8F142D8-374D-4BEA-A52C-1F646CCE1FB3}"/>
  <bookViews>
    <workbookView xWindow="-109" yWindow="-109" windowWidth="26301" windowHeight="14169" firstSheet="1"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 i="2" l="1"/>
  <c r="G5" i="2"/>
  <c r="I5" i="2"/>
  <c r="J5" i="2"/>
  <c r="L5" i="2"/>
  <c r="L2" i="6"/>
  <c r="L3" i="6"/>
  <c r="L4" i="6"/>
  <c r="L5" i="6"/>
  <c r="L6" i="6"/>
  <c r="L7" i="6"/>
  <c r="L8" i="6"/>
  <c r="L9" i="6"/>
  <c r="L10" i="6"/>
  <c r="L11" i="6"/>
  <c r="L12" i="6"/>
  <c r="L13" i="6"/>
  <c r="L14" i="6"/>
  <c r="L15" i="6"/>
  <c r="L16" i="6"/>
  <c r="L17" i="6"/>
  <c r="L18" i="6"/>
  <c r="L19" i="6"/>
  <c r="L20" i="6"/>
  <c r="L21" i="6"/>
  <c r="L22" i="6"/>
  <c r="L23" i="6"/>
  <c r="L24" i="6"/>
  <c r="L25" i="6"/>
  <c r="L26" i="6"/>
  <c r="L27" i="6"/>
  <c r="L28" i="6"/>
  <c r="L29" i="6"/>
  <c r="L30" i="6"/>
  <c r="L31" i="6"/>
  <c r="L32" i="6"/>
  <c r="I2" i="6"/>
  <c r="I3" i="6"/>
  <c r="I4" i="6"/>
  <c r="I5" i="6"/>
  <c r="I6" i="6"/>
  <c r="I7" i="6"/>
  <c r="I8" i="6"/>
  <c r="I9" i="6"/>
  <c r="I10" i="6"/>
  <c r="I11" i="6"/>
  <c r="I12" i="6"/>
  <c r="I13" i="6"/>
  <c r="I14" i="6"/>
  <c r="I15" i="6"/>
  <c r="I16" i="6"/>
  <c r="I17" i="6"/>
  <c r="I18" i="6"/>
  <c r="I19" i="6"/>
  <c r="I20" i="6"/>
  <c r="I21" i="6"/>
  <c r="I22" i="6"/>
  <c r="I23" i="6"/>
  <c r="I24" i="6"/>
  <c r="I25" i="6"/>
  <c r="I26" i="6"/>
  <c r="I27" i="6"/>
  <c r="I28" i="6"/>
  <c r="I29" i="6"/>
  <c r="I30" i="6"/>
  <c r="I31" i="6"/>
  <c r="I32" i="6"/>
  <c r="G2" i="6"/>
  <c r="G3" i="6"/>
  <c r="G4" i="6"/>
  <c r="G5" i="6"/>
  <c r="G6" i="6"/>
  <c r="G7" i="6"/>
  <c r="G8" i="6"/>
  <c r="G9" i="6"/>
  <c r="G10" i="6"/>
  <c r="G11" i="6"/>
  <c r="G12" i="6"/>
  <c r="G13" i="6"/>
  <c r="G14" i="6"/>
  <c r="G15" i="6"/>
  <c r="G16" i="6"/>
  <c r="G17" i="6"/>
  <c r="G18" i="6"/>
  <c r="G19" i="6"/>
  <c r="G20" i="6"/>
  <c r="G21" i="6"/>
  <c r="G22" i="6"/>
  <c r="G23" i="6"/>
  <c r="G24" i="6"/>
  <c r="G25" i="6"/>
  <c r="G26" i="6"/>
  <c r="G27" i="6"/>
  <c r="G28" i="6"/>
  <c r="G29" i="6"/>
  <c r="G30" i="6"/>
  <c r="G31" i="6"/>
  <c r="G32" i="6"/>
  <c r="B2" i="6"/>
  <c r="B3" i="6"/>
  <c r="B4" i="6"/>
  <c r="B5" i="6"/>
  <c r="B6" i="6"/>
  <c r="B7" i="6"/>
  <c r="B8" i="6"/>
  <c r="B9" i="6"/>
  <c r="B10" i="6"/>
  <c r="B11" i="6"/>
  <c r="B12" i="6"/>
  <c r="B13" i="6"/>
  <c r="B14" i="6"/>
  <c r="B15" i="6"/>
  <c r="B16" i="6"/>
  <c r="B17" i="6"/>
  <c r="B18" i="6"/>
  <c r="B19" i="6"/>
  <c r="B20" i="6"/>
  <c r="B21" i="6"/>
  <c r="B22" i="6"/>
  <c r="B23" i="6"/>
  <c r="B24" i="6"/>
  <c r="B25" i="6"/>
  <c r="B26" i="6"/>
  <c r="B27" i="6"/>
  <c r="B28" i="6"/>
  <c r="B29" i="6"/>
  <c r="B30" i="6"/>
  <c r="B31" i="6"/>
  <c r="B32" i="6"/>
  <c r="J2" i="6"/>
  <c r="J3" i="6"/>
  <c r="J4" i="6"/>
  <c r="J5" i="6"/>
  <c r="J6" i="6"/>
  <c r="J7" i="6"/>
  <c r="J8" i="6"/>
  <c r="J9" i="6"/>
  <c r="J10" i="6"/>
  <c r="J11" i="6"/>
  <c r="J12" i="6"/>
  <c r="J13" i="6"/>
  <c r="J14" i="6"/>
  <c r="J15" i="6"/>
  <c r="J16" i="6"/>
  <c r="J17" i="6"/>
  <c r="J18" i="6"/>
  <c r="J19" i="6"/>
  <c r="J20" i="6"/>
  <c r="J21" i="6"/>
  <c r="J22" i="6"/>
  <c r="J23" i="6"/>
  <c r="J24" i="6"/>
  <c r="J25" i="6"/>
  <c r="J26" i="6"/>
  <c r="J27" i="6"/>
  <c r="J28" i="6"/>
  <c r="J29" i="6"/>
  <c r="J30" i="6"/>
  <c r="J31" i="6"/>
  <c r="J3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4" i="2"/>
  <c r="G4" i="2"/>
  <c r="I4" i="2"/>
  <c r="J4" i="2"/>
  <c r="L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alcChain>
</file>

<file path=xl/sharedStrings.xml><?xml version="1.0" encoding="utf-8"?>
<sst xmlns="http://schemas.openxmlformats.org/spreadsheetml/2006/main" count="180294" uniqueCount="39132">
  <si>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</si>
  <si>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</si>
  <si>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</si>
  <si>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</si>
  <si>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</si>
  <si>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</si>
  <si>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</si>
  <si>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</si>
  <si>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</si>
  <si>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</si>
  <si>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</si>
  <si>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</si>
  <si>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</si>
  <si>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</si>
  <si>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</si>
  <si>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</si>
  <si>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</si>
  <si>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</si>
  <si>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</si>
  <si>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</si>
  <si>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</si>
  <si>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</si>
  <si>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</si>
  <si>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</si>
  <si>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</si>
  <si>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</si>
  <si>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</si>
  <si>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</si>
  <si>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</si>
  <si>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</si>
  <si>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</si>
  <si>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</si>
  <si>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</si>
  <si>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</si>
  <si>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</si>
  <si>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</si>
  <si>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</si>
  <si>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</si>
  <si>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</si>
  <si>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</si>
  <si>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</si>
  <si>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</si>
  <si>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</si>
  <si>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</si>
  <si>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</si>
  <si>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</si>
  <si>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</si>
  <si>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</si>
  <si>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</si>
  <si>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</si>
  <si>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</si>
  <si>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</si>
  <si>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</si>
  <si>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</si>
  <si>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</si>
  <si>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</si>
  <si>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</si>
  <si>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</si>
  <si>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</si>
  <si>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</si>
  <si>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</si>
  <si>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</si>
  <si>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</si>
  <si>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</si>
  <si>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</si>
  <si>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</si>
  <si>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</si>
  <si>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</si>
  <si>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</si>
  <si>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</si>
  <si>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</si>
  <si>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</si>
  <si>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</si>
  <si>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</si>
  <si>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</si>
  <si>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</si>
  <si>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</si>
  <si>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</si>
  <si>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</si>
  <si>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</si>
  <si>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</si>
  <si>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</si>
  <si>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</si>
  <si>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</si>
  <si>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</si>
  <si>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</si>
  <si>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</si>
  <si>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</si>
  <si>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</si>
  <si>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</si>
  <si>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</si>
  <si>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</si>
  <si>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</si>
  <si>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</si>
  <si>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</si>
  <si>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</si>
  <si>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</si>
  <si>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</si>
  <si>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</si>
  <si>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</si>
  <si>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</si>
  <si>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</si>
  <si>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</si>
  <si>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</si>
  <si>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</si>
  <si>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</si>
  <si>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</si>
  <si>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</si>
  <si>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</si>
  <si>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</si>
  <si>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</si>
  <si>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</si>
  <si>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</si>
  <si>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</si>
  <si>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</si>
  <si>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</si>
  <si>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</si>
  <si>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</si>
  <si>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</si>
  <si>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</si>
  <si>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</si>
  <si>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</si>
  <si>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</si>
  <si>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</si>
  <si>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</si>
  <si>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</si>
  <si>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</si>
  <si>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</si>
  <si>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</si>
  <si>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</si>
  <si>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</si>
  <si>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</si>
  <si>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</si>
  <si>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</si>
  <si>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</si>
  <si>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</si>
  <si>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</si>
  <si>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</si>
  <si>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</si>
  <si>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</si>
  <si>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</si>
  <si>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</si>
  <si>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</si>
  <si>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</si>
  <si>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</si>
  <si>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</si>
  <si>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</si>
  <si>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</si>
  <si>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</si>
  <si>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</si>
  <si>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</si>
  <si>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</si>
  <si>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</si>
  <si>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</si>
  <si>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</si>
  <si>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</si>
  <si>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</si>
  <si>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</si>
  <si>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</si>
  <si>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</si>
  <si>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</si>
  <si>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</si>
  <si>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</si>
  <si>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</si>
  <si>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</si>
  <si>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</si>
  <si>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</si>
  <si>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</si>
  <si>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</si>
  <si>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</si>
  <si>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</si>
  <si>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</si>
  <si>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</si>
  <si>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</si>
  <si>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</si>
  <si>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</si>
  <si>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</si>
  <si>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</si>
  <si>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</si>
  <si>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</si>
  <si>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</si>
  <si>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</si>
  <si>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</si>
  <si>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</si>
  <si>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</si>
  <si>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</si>
  <si>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</si>
  <si>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</si>
  <si>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</si>
  <si>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</si>
  <si>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</si>
  <si>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</si>
  <si>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</si>
  <si>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</si>
  <si>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</si>
  <si>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</si>
  <si>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</si>
  <si>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</si>
  <si>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</si>
  <si>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</si>
  <si>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</si>
  <si>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</si>
  <si>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</si>
  <si>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</si>
  <si>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</si>
  <si>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</si>
  <si>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</si>
  <si>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</si>
  <si>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</si>
  <si>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</si>
  <si>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</si>
  <si>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</si>
  <si>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</si>
  <si>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</si>
  <si>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</si>
  <si>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</si>
  <si>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</si>
  <si>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</si>
  <si>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</si>
  <si>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</si>
  <si>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</si>
  <si>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</si>
  <si>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</si>
  <si>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</si>
  <si>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</si>
  <si>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</si>
  <si>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</si>
  <si>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</si>
  <si>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</si>
  <si>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</si>
  <si>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</si>
  <si>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</si>
  <si>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</si>
  <si>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</si>
  <si>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</si>
  <si>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</si>
  <si>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</si>
  <si>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</si>
  <si>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</si>
  <si>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</si>
  <si>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</si>
  <si>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</si>
  <si>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</si>
  <si>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</si>
  <si>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</si>
  <si>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</si>
  <si>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</si>
  <si>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</si>
  <si>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</si>
  <si>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</si>
  <si>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</si>
  <si>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</si>
  <si>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</si>
  <si>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</si>
  <si>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</si>
  <si>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</si>
  <si>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</si>
  <si>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</si>
  <si>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</si>
  <si>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</si>
  <si>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</si>
  <si>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</si>
  <si>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</si>
  <si>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</si>
  <si>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</si>
  <si>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</si>
  <si>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</si>
  <si>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</si>
  <si>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</si>
  <si>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</si>
  <si>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</si>
  <si>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</si>
  <si>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</si>
  <si>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</si>
  <si>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</si>
  <si>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</si>
  <si>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</si>
  <si>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</si>
  <si>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</si>
  <si>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</si>
  <si>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</si>
  <si>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</si>
  <si>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</si>
  <si>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</si>
  <si>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</si>
  <si>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</si>
  <si>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</si>
  <si>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</si>
  <si>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</si>
  <si>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</si>
  <si>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</si>
  <si>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</si>
  <si>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</si>
  <si>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</si>
  <si>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</si>
  <si>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</si>
  <si>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</si>
  <si>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</si>
  <si>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</si>
  <si>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</si>
  <si>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</si>
  <si>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</si>
  <si>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</si>
  <si>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</si>
  <si>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</si>
  <si>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</si>
  <si>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</si>
  <si>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</si>
  <si>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</si>
  <si>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</si>
  <si>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</si>
  <si>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</si>
  <si>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</si>
  <si>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</si>
  <si>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</si>
  <si>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</si>
  <si>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</si>
  <si>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</si>
  <si>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</si>
  <si>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</si>
  <si>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</si>
  <si>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</si>
  <si>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</si>
  <si>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</si>
  <si>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</si>
  <si>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</si>
  <si>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</si>
  <si>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</si>
  <si>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</si>
  <si>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</si>
  <si>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</si>
  <si>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</si>
  <si>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</si>
  <si>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</si>
  <si>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</si>
  <si>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</si>
  <si>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</si>
  <si>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</si>
  <si>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</si>
  <si>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</si>
  <si>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</si>
  <si>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</si>
  <si>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</si>
  <si>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</si>
  <si>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</si>
  <si>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</si>
  <si>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</si>
  <si>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</si>
  <si>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</si>
  <si>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</si>
  <si>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</si>
  <si>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</si>
  <si>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</si>
  <si>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</si>
  <si>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</si>
  <si>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</si>
  <si>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</si>
  <si>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</si>
  <si>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</si>
  <si>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</si>
  <si>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</si>
  <si>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</si>
  <si>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</si>
  <si>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</si>
  <si>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</si>
  <si>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</si>
  <si>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</si>
  <si>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</si>
  <si>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</si>
  <si>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</si>
  <si>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</si>
  <si>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</si>
  <si>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</si>
  <si>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</si>
  <si>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</si>
  <si>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</si>
  <si>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</si>
  <si>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</si>
  <si>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</si>
  <si>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</si>
  <si>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</si>
  <si>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</si>
  <si>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</si>
  <si>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</si>
  <si>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</si>
  <si>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</si>
  <si>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</si>
  <si>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</si>
  <si>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</si>
  <si>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</si>
  <si>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</si>
  <si>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</si>
  <si>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</si>
  <si>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</si>
  <si>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</si>
  <si>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</si>
  <si>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</si>
  <si>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</si>
  <si>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</si>
  <si>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</si>
  <si>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</si>
  <si>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</si>
  <si>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</si>
  <si>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</si>
  <si>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</si>
  <si>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</si>
  <si>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</si>
  <si>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</si>
  <si>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</si>
  <si>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</si>
  <si>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</si>
  <si>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</si>
  <si>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</si>
  <si>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</si>
  <si>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</si>
  <si>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</si>
  <si>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</si>
  <si>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</si>
  <si>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</si>
  <si>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</si>
  <si>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</si>
  <si>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</si>
  <si>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</si>
  <si>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</si>
  <si>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</si>
  <si>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</si>
  <si>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</si>
  <si>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</si>
  <si>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</si>
  <si>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</si>
  <si>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</si>
  <si>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</si>
  <si>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</si>
  <si>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</si>
  <si>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</si>
  <si>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</si>
  <si>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</si>
  <si>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</si>
  <si>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</si>
  <si>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</si>
  <si>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</si>
  <si>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</si>
  <si>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</si>
  <si>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</si>
  <si>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</si>
  <si>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</si>
  <si>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</si>
  <si>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</si>
  <si>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</si>
  <si>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</si>
  <si>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</si>
  <si>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</si>
  <si>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</si>
  <si>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</si>
  <si>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</si>
  <si>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</si>
  <si>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</si>
  <si>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</si>
  <si>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</si>
  <si>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</si>
  <si>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</si>
  <si>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</si>
  <si>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</si>
  <si>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</si>
  <si>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</si>
  <si>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</si>
  <si>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</si>
  <si>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</si>
  <si>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</si>
  <si>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</si>
  <si>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</si>
  <si>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</si>
  <si>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</si>
  <si>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</si>
  <si>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</si>
  <si>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</si>
  <si>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</si>
  <si>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</si>
  <si>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</si>
  <si>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</si>
  <si>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</si>
  <si>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</si>
  <si>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</si>
  <si>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</si>
  <si>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</si>
  <si>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</si>
  <si>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</si>
  <si>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</si>
  <si>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</si>
  <si>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</si>
  <si>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</si>
  <si>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</si>
  <si>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</si>
  <si>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</si>
  <si>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</si>
  <si>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</si>
  <si>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</si>
  <si>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</si>
  <si>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</si>
  <si>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</si>
  <si>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</si>
  <si>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</si>
  <si>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</si>
  <si>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</si>
  <si>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</si>
  <si>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</si>
  <si>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</si>
  <si>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</si>
  <si>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</si>
  <si>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</si>
  <si>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</si>
  <si>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</si>
  <si>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</si>
  <si>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</si>
  <si>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</si>
  <si>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</si>
  <si>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</si>
  <si>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</si>
  <si>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</si>
  <si>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</si>
  <si>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</si>
  <si>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</si>
  <si>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</si>
  <si>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</si>
  <si>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</si>
  <si>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</si>
  <si>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</si>
  <si>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</si>
  <si>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</si>
  <si>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</si>
  <si>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</si>
  <si>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</si>
  <si>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</si>
  <si>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</si>
  <si>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</si>
  <si>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</si>
  <si>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</si>
  <si>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</si>
  <si>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</si>
  <si>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</si>
  <si>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</si>
  <si>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</si>
  <si>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</si>
  <si>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</si>
  <si>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</si>
  <si>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</si>
  <si>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</si>
  <si>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</si>
  <si>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</si>
  <si>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</si>
  <si>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</si>
  <si>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</si>
  <si>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</si>
  <si>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</si>
  <si>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</si>
  <si>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</si>
  <si>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</si>
  <si>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</si>
  <si>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</si>
  <si>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</si>
  <si>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</si>
  <si>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</si>
  <si>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</si>
  <si>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</si>
  <si>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</si>
  <si>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</si>
  <si>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</si>
  <si>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</si>
  <si>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</si>
  <si>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</si>
  <si>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</si>
  <si>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</si>
  <si>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</si>
  <si>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</si>
  <si>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</si>
  <si>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</si>
  <si>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</si>
  <si>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</si>
  <si>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</si>
  <si>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</si>
  <si>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</si>
  <si>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</si>
  <si>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</si>
  <si>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</si>
  <si>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</si>
  <si>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</si>
  <si>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</si>
  <si>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</si>
  <si>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</si>
  <si>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</si>
  <si>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</si>
  <si>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</si>
  <si>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</si>
  <si>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</si>
  <si>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</si>
  <si>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</si>
  <si>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</si>
  <si>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</si>
  <si>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</si>
  <si>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</si>
  <si>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</si>
  <si>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</si>
  <si>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</si>
  <si>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</si>
  <si>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</si>
  <si>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</si>
  <si>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</si>
  <si>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</si>
  <si>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</si>
  <si>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</si>
  <si>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</si>
  <si>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</si>
  <si>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</si>
  <si>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</si>
  <si>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</si>
  <si>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</si>
  <si>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</si>
  <si>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</si>
  <si>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</si>
  <si>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</si>
  <si>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</si>
  <si>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</si>
  <si>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</si>
  <si>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</si>
  <si>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</si>
  <si>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</si>
  <si>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</si>
  <si>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</si>
  <si>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</si>
  <si>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</si>
  <si>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</si>
  <si>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</si>
  <si>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</si>
  <si>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</si>
  <si>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</si>
  <si>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</si>
  <si>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</si>
  <si>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</si>
  <si>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</si>
  <si>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</si>
  <si>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</si>
  <si>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</si>
  <si>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</si>
  <si>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</si>
  <si>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</si>
  <si>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</si>
  <si>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</si>
  <si>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</si>
  <si>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</si>
  <si>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</si>
  <si>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</si>
  <si>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</si>
  <si>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</si>
  <si>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</si>
  <si>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</si>
  <si>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</si>
  <si>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</si>
  <si>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</si>
  <si>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</si>
  <si>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</si>
  <si>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</si>
  <si>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</si>
  <si>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</si>
  <si>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</si>
  <si>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</si>
  <si>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</si>
  <si>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</si>
  <si>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</si>
  <si>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</si>
  <si>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</si>
  <si>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</si>
  <si>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</si>
  <si>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</si>
  <si>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</si>
  <si>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</si>
  <si>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</si>
  <si>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</si>
  <si>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</si>
  <si>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</si>
  <si>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</si>
  <si>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</si>
  <si>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</si>
  <si>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</si>
  <si>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</si>
  <si>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</si>
  <si>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</si>
  <si>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</si>
  <si>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</si>
  <si>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</si>
  <si>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</si>
  <si>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</si>
  <si>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</si>
  <si>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</si>
  <si>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</si>
  <si>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</si>
  <si>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</si>
  <si>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</si>
  <si>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</si>
  <si>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</si>
  <si>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</si>
  <si>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</si>
  <si>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</si>
  <si>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</si>
  <si>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</si>
  <si>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</si>
  <si>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</si>
  <si>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</si>
  <si>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</si>
  <si>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</si>
  <si>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</si>
  <si>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</si>
  <si>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</si>
  <si>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</si>
  <si>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</si>
  <si>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</si>
  <si>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</si>
  <si>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</si>
  <si>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</si>
  <si>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</si>
  <si>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</si>
  <si>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</si>
  <si>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</si>
  <si>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</si>
  <si>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</si>
  <si>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</si>
  <si>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</si>
  <si>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</si>
  <si>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</si>
  <si>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</si>
  <si>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</si>
  <si>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</si>
  <si>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</si>
  <si>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</si>
  <si>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</si>
  <si>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</si>
  <si>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</si>
  <si>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</si>
  <si>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</si>
  <si>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</si>
  <si>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</si>
  <si>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</si>
  <si>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</si>
  <si>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</si>
  <si>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</si>
  <si>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</si>
  <si>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</si>
  <si>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</si>
  <si>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</si>
  <si>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</si>
  <si>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</si>
  <si>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</si>
  <si>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</si>
  <si>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</si>
  <si>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</si>
  <si>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</si>
  <si>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</si>
  <si>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</si>
  <si>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</si>
  <si>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</si>
  <si>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</si>
  <si>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</si>
  <si>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</si>
  <si>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</si>
  <si>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</si>
  <si>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</si>
  <si>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</si>
  <si>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</si>
  <si>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</si>
  <si>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</si>
  <si>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</si>
  <si>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</si>
  <si>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</si>
  <si>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</si>
  <si>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</si>
  <si>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</si>
  <si>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</si>
  <si>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</si>
  <si>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</si>
  <si>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</si>
  <si>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</si>
  <si>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</si>
  <si>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</si>
  <si>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</si>
  <si>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</si>
  <si>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</si>
  <si>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</si>
  <si>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</si>
  <si>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</si>
  <si>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</si>
  <si>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</si>
  <si>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</si>
  <si>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</si>
  <si>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</si>
  <si>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</si>
  <si>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</si>
  <si>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</si>
  <si>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</si>
  <si>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</si>
  <si>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</si>
  <si>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</si>
  <si>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</si>
  <si>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</si>
  <si>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</si>
  <si>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</si>
  <si>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</si>
  <si>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</si>
  <si>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</si>
  <si>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</si>
  <si>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</si>
  <si>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</si>
  <si>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</si>
  <si>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</si>
  <si>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</si>
  <si>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</si>
  <si>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</si>
  <si>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</si>
  <si>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</si>
  <si>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</si>
  <si>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</si>
  <si>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</si>
  <si>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</si>
  <si>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</si>
  <si>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</si>
  <si>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</si>
  <si>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</si>
  <si>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</si>
  <si>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</si>
  <si>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</si>
  <si>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</si>
  <si>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</si>
  <si>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</si>
  <si>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</si>
  <si>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</si>
  <si>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</si>
  <si>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</si>
  <si>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</si>
  <si>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</si>
  <si>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</si>
  <si>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</si>
  <si>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</si>
  <si>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</si>
  <si>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</si>
  <si>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</si>
  <si>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</si>
  <si>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</si>
  <si>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</si>
  <si>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</si>
  <si>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</si>
  <si>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</si>
  <si>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</si>
  <si>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</si>
  <si>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</si>
  <si>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</si>
  <si>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</si>
  <si>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</si>
  <si>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</si>
  <si>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</si>
  <si>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</si>
  <si>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</si>
  <si>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</si>
  <si>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</si>
  <si>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</si>
  <si>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</si>
  <si>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</si>
  <si>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</si>
  <si>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</si>
  <si>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</si>
  <si>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</si>
  <si>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</si>
  <si>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</si>
  <si>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</si>
  <si>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</si>
  <si>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</si>
  <si>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</si>
  <si>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</si>
  <si>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</si>
  <si>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</si>
  <si>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</si>
  <si>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</si>
  <si>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</si>
  <si>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</si>
  <si>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</si>
  <si>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</si>
  <si>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</si>
  <si>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</si>
  <si>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</si>
  <si>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</si>
  <si>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</si>
  <si>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</si>
  <si>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</si>
  <si>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</si>
  <si>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</si>
  <si>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</si>
  <si>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</si>
  <si>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</si>
  <si>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</si>
  <si>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</si>
  <si>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</si>
  <si>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</si>
  <si>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</si>
  <si>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</si>
  <si>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</si>
  <si>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</si>
  <si>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</si>
  <si>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</si>
  <si>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</si>
  <si>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</si>
  <si>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</si>
  <si>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</si>
  <si>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</si>
  <si>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</si>
  <si>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</si>
  <si>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</si>
  <si>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</si>
  <si>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</si>
  <si>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</si>
  <si>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</si>
  <si>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</si>
  <si>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</si>
  <si>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</si>
  <si>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</si>
  <si>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</si>
  <si>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</si>
  <si>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</si>
  <si>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</si>
  <si>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</si>
  <si>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</si>
  <si>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</si>
  <si>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</si>
  <si>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</si>
  <si>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</si>
  <si>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</si>
  <si>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</si>
  <si>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</si>
  <si>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</si>
  <si>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</si>
  <si>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</si>
  <si>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</si>
  <si>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</si>
  <si>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</si>
  <si>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</si>
  <si>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</si>
  <si>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</si>
  <si>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</si>
  <si>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</si>
  <si>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</si>
  <si>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</si>
  <si>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</si>
  <si>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</si>
  <si>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</si>
  <si>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</si>
  <si>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</si>
  <si>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</si>
  <si>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</si>
  <si>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</si>
  <si>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</si>
  <si>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</si>
  <si>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</si>
  <si>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</si>
  <si>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</si>
  <si>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</si>
  <si>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</si>
  <si>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</si>
  <si>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</si>
  <si>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</si>
  <si>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</si>
  <si>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</si>
  <si>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</si>
  <si>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</si>
  <si>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</si>
  <si>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</si>
  <si>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</si>
  <si>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</si>
  <si>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</si>
  <si>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</si>
  <si>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</si>
  <si>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</si>
  <si>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</si>
  <si>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</si>
  <si>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</si>
  <si>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</si>
  <si>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</si>
  <si>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</si>
  <si>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</si>
  <si>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</si>
  <si>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</si>
  <si>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</si>
  <si>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</si>
  <si>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</si>
  <si>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</si>
  <si>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</si>
  <si>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</si>
  <si>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</si>
  <si>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</si>
  <si>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</si>
  <si>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</si>
  <si>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</si>
  <si>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</si>
  <si>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</si>
  <si>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</si>
  <si>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</si>
  <si>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</si>
  <si>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</si>
  <si>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</si>
  <si>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</si>
  <si>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</si>
  <si>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</si>
  <si>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</si>
  <si>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</si>
  <si>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</si>
  <si>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</si>
  <si>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</si>
  <si>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</si>
  <si>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</si>
  <si>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</si>
  <si>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</si>
  <si>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</si>
  <si>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</si>
  <si>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</si>
  <si>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</si>
  <si>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</si>
  <si>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</si>
  <si>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</si>
  <si>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</si>
  <si>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</si>
  <si>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</si>
  <si>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</si>
  <si>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</si>
  <si>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</si>
  <si>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</si>
  <si>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</si>
  <si>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</si>
  <si>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</si>
  <si>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</si>
  <si>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</si>
  <si>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</si>
  <si>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</si>
  <si>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</si>
  <si>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</si>
  <si>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</si>
  <si>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</si>
  <si>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</si>
  <si>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</si>
  <si>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</si>
  <si>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</si>
  <si>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</si>
  <si>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</si>
  <si>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</si>
  <si>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</si>
  <si>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</si>
  <si>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</si>
  <si>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</si>
  <si>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</si>
  <si>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</si>
  <si>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</si>
  <si>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</si>
  <si>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</si>
  <si>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</si>
  <si>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</si>
  <si>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</si>
  <si>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</si>
  <si>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</si>
  <si>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</si>
  <si>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</si>
  <si>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</si>
  <si>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</si>
  <si>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</si>
  <si>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</si>
  <si>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</si>
  <si>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</si>
  <si>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</si>
  <si>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</si>
  <si>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</si>
  <si>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</si>
  <si>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</si>
  <si>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</si>
  <si>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</si>
  <si>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</si>
  <si>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</si>
  <si>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</si>
  <si>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</si>
  <si>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</si>
  <si>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</si>
  <si>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</si>
  <si>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</si>
  <si>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</si>
  <si>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</si>
  <si>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</si>
  <si>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</si>
  <si>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</si>
  <si>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</si>
  <si>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</si>
  <si>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</si>
  <si>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</si>
  <si>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</si>
  <si>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</si>
  <si>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</si>
  <si>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</si>
  <si>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</si>
  <si>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</si>
  <si>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</si>
  <si>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</si>
  <si>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</si>
  <si>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</si>
  <si>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</si>
  <si>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</si>
  <si>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</si>
  <si>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</si>
  <si>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</si>
  <si>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</si>
  <si>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</si>
  <si>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</si>
  <si>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</si>
  <si>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</si>
  <si>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</si>
  <si>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</si>
  <si>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</si>
  <si>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</si>
  <si>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</si>
  <si>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</si>
  <si>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</si>
  <si>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</si>
  <si>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</si>
  <si>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</si>
  <si>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</si>
  <si>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</si>
  <si>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</si>
  <si>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</si>
  <si>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</si>
  <si>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</si>
  <si>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</si>
  <si>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</si>
  <si>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</si>
  <si>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</si>
  <si>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</si>
  <si>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</si>
  <si>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</si>
  <si>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</si>
  <si>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</si>
  <si>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</si>
  <si>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</si>
  <si>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</si>
  <si>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</si>
  <si>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</si>
  <si>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</si>
  <si>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</si>
  <si>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</si>
  <si>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</si>
  <si>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</si>
  <si>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</si>
  <si>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</si>
  <si>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</si>
  <si>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</si>
  <si>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</si>
  <si>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</si>
  <si>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</si>
  <si>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</si>
  <si>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</si>
  <si>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</si>
  <si>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</si>
  <si>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</si>
  <si>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</si>
  <si>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</si>
  <si>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</si>
  <si>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</si>
  <si>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</si>
  <si>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</si>
  <si>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</si>
  <si>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</si>
  <si>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</si>
  <si>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</si>
  <si>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</si>
  <si>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</si>
  <si>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</si>
  <si>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</si>
  <si>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</si>
  <si>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</si>
  <si>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</si>
  <si>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</si>
  <si>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</si>
  <si>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</si>
  <si>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</si>
  <si>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</si>
  <si>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</si>
  <si>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</si>
  <si>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</si>
  <si>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</si>
  <si>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</si>
  <si>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</si>
  <si>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</si>
  <si>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</si>
  <si>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</si>
  <si>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</si>
  <si>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</si>
  <si>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</si>
  <si>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</si>
  <si>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</si>
  <si>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</si>
  <si>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</si>
  <si>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</si>
  <si>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</si>
  <si>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</si>
  <si>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</si>
  <si>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</si>
  <si>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</si>
  <si>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</si>
  <si>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</si>
  <si>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</si>
  <si>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</si>
  <si>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</si>
  <si>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</si>
  <si>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</si>
  <si>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</si>
  <si>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</si>
  <si>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</si>
  <si>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</si>
  <si>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</si>
  <si>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</si>
  <si>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</si>
  <si>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</si>
  <si>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</si>
  <si>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</si>
  <si>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</si>
  <si>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</si>
  <si>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</si>
  <si>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</si>
  <si>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</si>
  <si>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</si>
  <si>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</si>
  <si>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</si>
  <si>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</si>
  <si>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</si>
  <si>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</si>
  <si>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</si>
  <si>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</si>
  <si>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</si>
  <si>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</si>
  <si>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</si>
  <si>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</si>
  <si>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</si>
  <si>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</si>
  <si>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</si>
  <si>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</si>
  <si>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</si>
  <si>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</si>
  <si>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</si>
  <si>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</si>
  <si>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</si>
  <si>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</si>
  <si>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</si>
  <si>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</si>
  <si>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</si>
  <si>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</si>
  <si>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</si>
  <si>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</si>
  <si>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</si>
  <si>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</si>
  <si>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</si>
  <si>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</si>
  <si>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</si>
  <si>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</si>
  <si>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</si>
  <si>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</si>
  <si>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</si>
  <si>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</si>
  <si>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</si>
  <si>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</si>
  <si>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</si>
  <si>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</si>
  <si>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</si>
  <si>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</si>
  <si>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</si>
  <si>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</si>
  <si>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</si>
  <si>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</si>
  <si>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</si>
  <si>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</si>
  <si>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</si>
  <si>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</si>
  <si>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</si>
  <si>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</si>
  <si>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</si>
  <si>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</si>
  <si>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</si>
  <si>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</si>
  <si>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</si>
  <si>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</si>
  <si>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</si>
  <si>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</si>
  <si>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</si>
  <si>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</si>
  <si>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</si>
  <si>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</si>
  <si>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</si>
  <si>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</si>
  <si>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</si>
  <si>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</si>
  <si>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</si>
  <si>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</si>
  <si>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</si>
  <si>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</si>
  <si>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</si>
  <si>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</si>
  <si>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</si>
  <si>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</si>
  <si>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</si>
  <si>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</si>
  <si>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</si>
  <si>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</si>
  <si>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</si>
  <si>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</si>
  <si>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</si>
  <si>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</si>
  <si>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</si>
  <si>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</si>
  <si>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</si>
  <si>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</si>
  <si>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</si>
  <si>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</si>
  <si>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</si>
  <si>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</si>
  <si>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</si>
  <si>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</si>
  <si>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</si>
  <si>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</si>
  <si>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</si>
  <si>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</si>
  <si>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</si>
  <si>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</si>
  <si>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</si>
  <si>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</si>
  <si>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</si>
  <si>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</si>
  <si>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</si>
  <si>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</si>
  <si>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</si>
  <si>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</si>
  <si>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</si>
  <si>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</si>
  <si>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</si>
  <si>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</si>
  <si>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</si>
  <si>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</si>
  <si>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</si>
  <si>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</si>
  <si>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</si>
  <si>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</si>
  <si>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</si>
  <si>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</si>
  <si>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</si>
  <si>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</si>
  <si>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</si>
  <si>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</si>
  <si>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</si>
  <si>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</si>
  <si>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</si>
  <si>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</si>
  <si>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</si>
  <si>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</si>
  <si>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</si>
  <si>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</si>
  <si>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</si>
  <si>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</si>
  <si>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</si>
  <si>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</si>
  <si>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</si>
  <si>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</si>
  <si>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</si>
  <si>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</si>
  <si>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</si>
  <si>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</si>
  <si>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</si>
  <si>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</si>
  <si>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</si>
  <si>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</si>
  <si>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</si>
  <si>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</si>
  <si>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</si>
  <si>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</si>
  <si>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</si>
  <si>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</si>
  <si>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</si>
  <si>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</si>
  <si>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</si>
  <si>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</si>
  <si>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</si>
  <si>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</si>
  <si>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</si>
  <si>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</si>
  <si>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</si>
  <si>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</si>
  <si>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</si>
  <si>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</si>
  <si>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</si>
  <si>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</si>
  <si>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</si>
  <si>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</si>
  <si>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</si>
  <si>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</si>
  <si>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</si>
  <si>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</si>
  <si>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</si>
  <si>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</si>
  <si>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</si>
  <si>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</si>
  <si>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</si>
  <si>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</si>
  <si>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</si>
  <si>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</si>
  <si>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</si>
  <si>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</si>
  <si>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</si>
  <si>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</si>
  <si>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</si>
  <si>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</si>
  <si>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</si>
  <si>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</si>
  <si>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</si>
  <si>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</si>
  <si>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</si>
  <si>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</si>
  <si>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</si>
  <si>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</si>
  <si>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</si>
  <si>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</si>
  <si>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</si>
  <si>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</si>
  <si>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</si>
  <si>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</si>
  <si>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</si>
  <si>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</si>
  <si>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</si>
  <si>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</si>
  <si>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</si>
  <si>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</si>
  <si>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</si>
  <si>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</si>
  <si>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</si>
  <si>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</si>
  <si>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</si>
  <si>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</si>
  <si>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</si>
  <si>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</si>
  <si>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</si>
  <si>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</si>
  <si>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</si>
  <si>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</si>
  <si>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</si>
  <si>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</si>
  <si>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</si>
  <si>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</si>
  <si>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</si>
  <si>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</si>
  <si>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</si>
  <si>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</si>
  <si>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</si>
  <si>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</si>
  <si>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</si>
  <si>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</si>
  <si>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</si>
  <si>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</si>
  <si>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</si>
  <si>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</si>
  <si>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</si>
  <si>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</si>
  <si>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</si>
  <si>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</si>
  <si>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</si>
  <si>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</si>
  <si>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</si>
  <si>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</si>
  <si>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</si>
  <si>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</si>
  <si>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</si>
  <si>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</si>
  <si>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</si>
  <si>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</si>
  <si>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</si>
  <si>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</si>
  <si>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</si>
  <si>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</si>
  <si>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</si>
  <si>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</si>
  <si>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</si>
  <si>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</si>
  <si>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</si>
  <si>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</si>
  <si>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</si>
  <si>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</si>
  <si>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</si>
  <si>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</si>
  <si>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</si>
  <si>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</si>
  <si>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</si>
  <si>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</si>
  <si>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</si>
  <si>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</si>
  <si>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</si>
  <si>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</si>
  <si>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</si>
  <si>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</si>
  <si>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</si>
  <si>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</si>
  <si>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</si>
  <si>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</si>
  <si>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</si>
  <si>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</si>
  <si>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</si>
  <si>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</si>
  <si>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</si>
  <si>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</si>
  <si>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</si>
  <si>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</si>
  <si>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</si>
  <si>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</si>
  <si>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</si>
  <si>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</si>
  <si>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</si>
  <si>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</si>
  <si>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</si>
  <si>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</si>
  <si>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</si>
  <si>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</si>
  <si>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</si>
  <si>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</si>
  <si>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</si>
  <si>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</si>
  <si>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</si>
  <si>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</si>
  <si>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</si>
  <si>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</si>
  <si>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</si>
  <si>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</si>
  <si>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</si>
  <si>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</si>
  <si>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</si>
  <si>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</si>
  <si>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</si>
  <si>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</si>
  <si>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</si>
  <si>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</si>
  <si>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</si>
  <si>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</si>
  <si>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</si>
  <si>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</si>
  <si>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</si>
  <si>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</si>
  <si>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</si>
  <si>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</si>
  <si>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</si>
  <si>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</si>
  <si>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</si>
  <si>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</si>
  <si>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</si>
  <si>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</si>
  <si>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</si>
  <si>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</si>
  <si>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</si>
  <si>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</si>
  <si>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</si>
  <si>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</si>
  <si>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</si>
  <si>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</si>
  <si>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</si>
  <si>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</si>
  <si>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</si>
  <si>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</si>
  <si>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</si>
  <si>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</si>
  <si>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</si>
  <si>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</si>
  <si>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</si>
  <si>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</si>
  <si>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</si>
  <si>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</si>
  <si>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</si>
  <si>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</si>
  <si>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</si>
  <si>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</si>
  <si>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</si>
  <si>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</si>
  <si>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</si>
  <si>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</si>
  <si>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</si>
  <si>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</si>
  <si>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</si>
  <si>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</si>
  <si>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</si>
  <si>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</si>
  <si>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</si>
  <si>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</si>
  <si>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</si>
  <si>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</si>
  <si>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</si>
  <si>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</si>
  <si>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</si>
  <si>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</si>
  <si>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</si>
  <si>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</si>
  <si>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</si>
  <si>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</si>
  <si>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</si>
  <si>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</si>
  <si>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</si>
  <si>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</si>
  <si>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</si>
  <si>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</si>
  <si>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</si>
  <si>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</si>
  <si>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</si>
  <si>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</si>
  <si>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</si>
  <si>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</si>
  <si>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</si>
  <si>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</si>
  <si>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</si>
  <si>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</si>
  <si>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</si>
  <si>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</si>
  <si>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</si>
  <si>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</si>
  <si>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</si>
  <si>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</si>
  <si>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</si>
  <si>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</si>
  <si>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</si>
  <si>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</si>
  <si>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</si>
  <si>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</si>
  <si>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</si>
  <si>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</si>
  <si>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</si>
  <si>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</si>
  <si>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</si>
  <si>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</si>
  <si>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</si>
  <si>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</si>
  <si>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</si>
  <si>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</si>
  <si>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</si>
  <si>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</si>
  <si>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</si>
  <si>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</si>
  <si>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</si>
  <si>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</si>
  <si>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</si>
  <si>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</si>
  <si>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</si>
  <si>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</si>
  <si>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</si>
  <si>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</si>
  <si>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</si>
  <si>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</si>
  <si>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</si>
  <si>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</si>
  <si>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</si>
  <si>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</si>
  <si>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</si>
  <si>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</si>
  <si>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</si>
  <si>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</si>
  <si>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</si>
  <si>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</si>
  <si>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</si>
  <si>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</si>
  <si>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</si>
  <si>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</si>
  <si>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</si>
  <si>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</si>
  <si>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</si>
  <si>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</si>
  <si>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</si>
  <si>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</si>
  <si>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</si>
  <si>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</si>
  <si>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</si>
  <si>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</si>
  <si>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</si>
  <si>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</si>
  <si>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</si>
  <si>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</si>
  <si>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</si>
  <si>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</si>
  <si>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</si>
  <si>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</si>
  <si>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</si>
  <si>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</si>
  <si>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</si>
  <si>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</si>
  <si>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</si>
  <si>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</si>
  <si>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</si>
  <si>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</si>
  <si>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</si>
  <si>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</si>
  <si>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</si>
  <si>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</si>
  <si>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</si>
  <si>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</si>
  <si>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</si>
  <si>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</si>
  <si>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</si>
  <si>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</si>
  <si>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</si>
  <si>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</si>
  <si>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</si>
  <si>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</si>
  <si>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</si>
  <si>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</si>
  <si>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</si>
  <si>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</si>
  <si>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</si>
  <si>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</si>
  <si>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</si>
  <si>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</si>
  <si>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</si>
  <si>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</si>
  <si>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</si>
  <si>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</si>
  <si>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</si>
  <si>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</si>
  <si>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</si>
  <si>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</si>
  <si>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</si>
  <si>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</si>
  <si>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</si>
  <si>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</si>
  <si>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</si>
  <si>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</si>
  <si>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</si>
  <si>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</si>
  <si>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</si>
  <si>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</si>
  <si>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</si>
  <si>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</si>
  <si>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</si>
  <si>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</si>
  <si>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</si>
  <si>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</si>
  <si>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</si>
  <si>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</si>
  <si>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</si>
  <si>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</si>
  <si>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</si>
  <si>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</si>
  <si>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</si>
  <si>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</si>
  <si>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</si>
  <si>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</si>
  <si>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</si>
  <si>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</si>
  <si>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</si>
  <si>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</si>
  <si>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</si>
  <si>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</si>
  <si>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</si>
  <si>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</si>
  <si>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</si>
  <si>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</si>
  <si>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</si>
  <si>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</si>
  <si>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</si>
  <si>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</si>
  <si>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</si>
  <si>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</si>
  <si>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</si>
  <si>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</si>
  <si>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</si>
  <si>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</si>
  <si>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</si>
  <si>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</si>
  <si>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</si>
  <si>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</si>
  <si>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</si>
  <si>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</si>
  <si>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</si>
  <si>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</si>
  <si>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</si>
  <si>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</si>
  <si>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</si>
  <si>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</si>
  <si>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</si>
  <si>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</si>
  <si>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</si>
  <si>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</si>
  <si>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</si>
  <si>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</si>
  <si>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</si>
  <si>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</si>
  <si>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</si>
  <si>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</si>
  <si>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</si>
  <si>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</si>
  <si>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</si>
  <si>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</si>
  <si>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</si>
  <si>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</si>
  <si>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</si>
  <si>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</si>
  <si>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</si>
  <si>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</si>
  <si>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</si>
  <si>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</si>
  <si>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</si>
  <si>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</si>
  <si>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</si>
  <si>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</si>
  <si>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</si>
  <si>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</si>
  <si>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</si>
  <si>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</si>
  <si>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</si>
  <si>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</si>
  <si>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</si>
  <si>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</si>
  <si>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</si>
  <si>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</si>
  <si>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</si>
  <si>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</si>
  <si>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</si>
  <si>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</si>
  <si>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</si>
  <si>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</si>
  <si>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</si>
  <si>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</si>
  <si>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</si>
  <si>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</si>
  <si>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</si>
  <si>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</si>
  <si>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</si>
  <si>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</si>
  <si>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</si>
  <si>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</si>
  <si>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</si>
  <si>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</si>
  <si>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</si>
  <si>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</si>
  <si>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</si>
  <si>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</si>
  <si>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</si>
  <si>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</si>
  <si>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</si>
  <si>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</si>
  <si>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</si>
  <si>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</si>
  <si>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</si>
  <si>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</si>
  <si>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</si>
  <si>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</si>
  <si>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</si>
  <si>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</si>
  <si>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</si>
  <si>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</si>
  <si>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</si>
  <si>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</si>
  <si>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</si>
  <si>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</si>
  <si>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</si>
  <si>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</si>
  <si>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</si>
  <si>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</si>
  <si>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</si>
  <si>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</si>
  <si>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</si>
  <si>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</si>
  <si>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</si>
  <si>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</si>
  <si>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</si>
  <si>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</si>
  <si>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</si>
  <si>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</si>
  <si>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</si>
  <si>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</si>
  <si>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</si>
  <si>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</si>
  <si>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</si>
  <si>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</si>
  <si>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</si>
  <si>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</si>
  <si>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</si>
  <si>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</si>
  <si>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</si>
  <si>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</si>
  <si>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</si>
  <si>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</si>
  <si>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</si>
  <si>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</si>
  <si>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</si>
  <si>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</si>
  <si>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</si>
  <si>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</si>
  <si>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</si>
  <si>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</si>
  <si>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</si>
  <si>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</si>
  <si>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</si>
  <si>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</si>
  <si>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</si>
  <si>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</si>
  <si>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</si>
  <si>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</si>
  <si>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</si>
  <si>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</si>
  <si>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</si>
  <si>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</si>
  <si>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</si>
  <si>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</si>
  <si>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</si>
  <si>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</si>
  <si>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</si>
  <si>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</si>
  <si>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</si>
  <si>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</si>
  <si>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</si>
  <si>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</si>
  <si>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</si>
  <si>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</si>
  <si>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</si>
  <si>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</si>
  <si>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</si>
  <si>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</si>
  <si>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</si>
  <si>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</si>
  <si>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</si>
  <si>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</si>
  <si>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</si>
  <si>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</si>
  <si>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</si>
  <si>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</si>
  <si>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</si>
  <si>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</si>
  <si>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</si>
  <si>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</si>
  <si>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</si>
  <si>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</si>
  <si>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</si>
  <si>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</si>
  <si>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</si>
  <si>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</si>
  <si>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</si>
  <si>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</si>
  <si>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</si>
  <si>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</si>
  <si>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</si>
  <si>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</si>
  <si>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</si>
  <si>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</si>
  <si>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</si>
  <si>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</si>
  <si>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</si>
  <si>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</si>
  <si>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</si>
  <si>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</si>
  <si>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</si>
  <si>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</si>
  <si>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</si>
  <si>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</si>
  <si>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</si>
  <si>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</si>
  <si>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</si>
  <si>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</si>
  <si>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</si>
  <si>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</si>
  <si>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</si>
  <si>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</si>
  <si>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</si>
  <si>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</si>
  <si>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</si>
  <si>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</si>
  <si>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</si>
  <si>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</si>
  <si>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</si>
  <si>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</si>
  <si>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</si>
  <si>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</si>
  <si>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</si>
  <si>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</si>
  <si>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</si>
  <si>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</si>
  <si>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</si>
  <si>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</si>
  <si>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</si>
  <si>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</si>
  <si>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</si>
  <si>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</si>
  <si>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</si>
  <si>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</si>
  <si>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</si>
  <si>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</si>
  <si>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</si>
  <si>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</si>
  <si>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</si>
  <si>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</si>
  <si>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</si>
  <si>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</si>
  <si>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</si>
  <si>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</si>
  <si>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</si>
  <si>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</si>
  <si>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</si>
  <si>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</si>
  <si>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</si>
  <si>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</si>
  <si>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</si>
  <si>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</si>
  <si>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</si>
  <si>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</si>
  <si>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</si>
  <si>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</si>
  <si>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</si>
  <si>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</si>
  <si>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</si>
  <si>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</si>
  <si>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</si>
  <si>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</si>
  <si>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</si>
  <si>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</si>
  <si>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</si>
  <si>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</si>
  <si>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</si>
  <si>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</si>
  <si>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</si>
  <si>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</si>
  <si>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</si>
  <si>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</si>
  <si>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</si>
  <si>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</si>
  <si>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</si>
  <si>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</si>
  <si>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</si>
  <si>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</si>
  <si>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</si>
  <si>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</si>
  <si>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</si>
  <si>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</si>
  <si>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</si>
  <si>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</si>
  <si>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</si>
  <si>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</si>
  <si>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</si>
  <si>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</si>
  <si>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</si>
  <si>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</si>
  <si>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</si>
  <si>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</si>
  <si>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</si>
  <si>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</si>
  <si>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</si>
  <si>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</si>
  <si>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</si>
  <si>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</si>
  <si>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</si>
  <si>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</si>
  <si>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</si>
  <si>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</si>
  <si>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</si>
  <si>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</si>
  <si>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</si>
  <si>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</si>
  <si>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</si>
  <si>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</si>
  <si>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</si>
  <si>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</si>
  <si>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</si>
  <si>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</si>
  <si>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</si>
  <si>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</si>
  <si>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</si>
  <si>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</si>
  <si>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</si>
  <si>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</si>
  <si>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</si>
  <si>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</si>
  <si>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</si>
  <si>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</si>
  <si>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</si>
  <si>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</si>
  <si>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</si>
  <si>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</si>
  <si>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</si>
  <si>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</si>
  <si>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</si>
  <si>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</si>
  <si>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</si>
  <si>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</si>
  <si>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</si>
  <si>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</si>
  <si>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</si>
  <si>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</si>
  <si>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</si>
  <si>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</si>
  <si>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</si>
  <si>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</si>
  <si>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</si>
  <si>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</si>
  <si>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</si>
  <si>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</si>
  <si>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</si>
  <si>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</si>
  <si>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</si>
  <si>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</si>
  <si>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</si>
  <si>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</si>
  <si>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</si>
  <si>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</si>
  <si>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</si>
  <si>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</si>
  <si>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</si>
  <si>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</si>
  <si>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</si>
  <si>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</si>
  <si>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</si>
  <si>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</si>
  <si>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</si>
  <si>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</si>
  <si>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</si>
  <si>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</si>
  <si>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</si>
  <si>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</si>
  <si>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</si>
  <si>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</si>
  <si>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</si>
  <si>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</si>
  <si>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</si>
  <si>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</si>
  <si>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</si>
  <si>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</si>
  <si>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</si>
  <si>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</si>
  <si>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</si>
  <si>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</si>
  <si>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</si>
  <si>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</si>
  <si>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</si>
  <si>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</si>
  <si>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</si>
  <si>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</si>
  <si>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</si>
  <si>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</si>
  <si>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</si>
  <si>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</si>
  <si>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</si>
  <si>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</si>
  <si>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</si>
  <si>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</si>
  <si>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</si>
  <si>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</si>
  <si>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</si>
  <si>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</si>
  <si>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</si>
  <si>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</si>
  <si>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</si>
  <si>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</si>
  <si>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</si>
  <si>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</si>
  <si>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</si>
  <si>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</si>
  <si>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</si>
  <si>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</si>
  <si>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</si>
  <si>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</si>
  <si>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</si>
  <si>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</si>
  <si>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</si>
  <si>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</si>
  <si>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</si>
  <si>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</si>
  <si>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</si>
  <si>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</si>
  <si>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</si>
  <si>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</si>
  <si>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</si>
  <si>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</si>
  <si>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</si>
  <si>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</si>
  <si>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</si>
  <si>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</si>
  <si>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</si>
  <si>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</si>
  <si>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</si>
  <si>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</si>
  <si>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</si>
  <si>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</si>
  <si>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</si>
  <si>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</si>
  <si>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</si>
  <si>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</si>
  <si>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</si>
  <si>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</si>
  <si>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</si>
  <si>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</si>
  <si>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</si>
  <si>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</si>
  <si>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</si>
  <si>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</si>
  <si>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</si>
  <si>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</si>
  <si>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</si>
  <si>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</si>
  <si>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</si>
  <si>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</si>
  <si>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</si>
  <si>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</si>
  <si>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</si>
  <si>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</si>
  <si>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</si>
  <si>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</si>
  <si>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</si>
  <si>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</si>
  <si>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</si>
  <si>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</si>
  <si>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</si>
  <si>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</si>
  <si>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</si>
  <si>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</si>
  <si>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</si>
  <si>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</si>
  <si>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</si>
  <si>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</si>
  <si>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</si>
  <si>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</si>
  <si>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</si>
  <si>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</si>
  <si>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</si>
  <si>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</si>
  <si>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</si>
  <si>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</si>
  <si>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</si>
  <si>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</si>
  <si>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</si>
  <si>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</si>
  <si>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</si>
  <si>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</si>
  <si>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</si>
  <si>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</si>
  <si>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</si>
  <si>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</si>
  <si>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</si>
  <si>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</si>
  <si>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</si>
  <si>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</si>
  <si>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</si>
  <si>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</si>
  <si>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</si>
  <si>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</si>
  <si>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</si>
  <si>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</si>
  <si>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</si>
  <si>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</si>
  <si>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</si>
  <si>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</si>
  <si>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</si>
  <si>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</si>
  <si>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</si>
  <si>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</si>
  <si>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</si>
  <si>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</si>
  <si>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</si>
  <si>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</si>
  <si>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</si>
  <si>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</si>
  <si>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</si>
  <si>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</si>
  <si>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</si>
  <si>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</si>
  <si>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</si>
  <si>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</si>
  <si>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</si>
  <si>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</si>
  <si>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</si>
  <si>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</si>
  <si>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</si>
  <si>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</si>
  <si>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</si>
  <si>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</si>
  <si>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</si>
  <si>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</si>
  <si>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</si>
  <si>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</si>
  <si>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</si>
  <si>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</si>
  <si>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</si>
  <si>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</si>
  <si>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</si>
  <si>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</si>
  <si>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</si>
  <si>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</si>
  <si>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</si>
  <si>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</si>
  <si>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</si>
  <si>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</si>
  <si>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</si>
  <si>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</si>
  <si>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</si>
  <si>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</si>
  <si>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</si>
  <si>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</si>
  <si>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</si>
  <si>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</si>
  <si>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</si>
  <si>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</si>
  <si>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</si>
  <si>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</si>
  <si>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</si>
  <si>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</si>
  <si>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</si>
  <si>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</si>
  <si>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</si>
  <si>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</si>
  <si>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</si>
  <si>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</si>
  <si>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</si>
  <si>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</si>
  <si>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</si>
  <si>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</si>
  <si>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</si>
  <si>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</si>
  <si>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</si>
  <si>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</si>
  <si>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</si>
  <si>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</si>
  <si>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</si>
  <si>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</si>
  <si>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</si>
  <si>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</si>
  <si>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</si>
  <si>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</si>
  <si>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</si>
  <si>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</si>
  <si>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</si>
  <si>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</si>
  <si>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</si>
  <si>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</si>
  <si>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</si>
  <si>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</si>
  <si>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</si>
  <si>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</si>
  <si>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</si>
  <si>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</si>
  <si>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</si>
  <si>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</si>
  <si>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</si>
  <si>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</si>
  <si>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</si>
  <si>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</si>
  <si>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</si>
  <si>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</si>
  <si>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</si>
  <si>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</si>
  <si>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</si>
  <si>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</si>
  <si>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</si>
  <si>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</si>
  <si>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</si>
  <si>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</si>
  <si>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</si>
  <si>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</si>
  <si>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</si>
  <si>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</si>
  <si>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</si>
  <si>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</si>
  <si>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</si>
  <si>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</si>
  <si>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</si>
  <si>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</si>
  <si>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</si>
  <si>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</si>
  <si>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</si>
  <si>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</si>
  <si>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</si>
  <si>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</si>
  <si>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</si>
  <si>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</si>
  <si>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</si>
  <si>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</si>
  <si>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</si>
  <si>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</si>
  <si>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</si>
  <si>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</si>
  <si>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</si>
  <si>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</si>
  <si>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</si>
  <si>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</si>
  <si>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</si>
  <si>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</si>
  <si>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</si>
  <si>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</si>
  <si>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</si>
  <si>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</si>
  <si>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</si>
  <si>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</si>
  <si>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</si>
  <si>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</si>
  <si>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</si>
  <si>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</si>
  <si>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</si>
  <si>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</si>
  <si>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</si>
  <si>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</si>
  <si>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</si>
  <si>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</si>
  <si>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</si>
  <si>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</si>
  <si>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</si>
  <si>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</si>
  <si>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</si>
  <si>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</si>
  <si>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</si>
  <si>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</si>
  <si>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</si>
  <si>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</si>
  <si>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</si>
  <si>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</si>
  <si>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</si>
  <si>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</si>
  <si>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</si>
  <si>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</si>
  <si>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</si>
  <si>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</si>
  <si>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</si>
  <si>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</si>
  <si>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</si>
  <si>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</si>
  <si>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</si>
  <si>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</si>
  <si>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</si>
  <si>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</si>
  <si>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</si>
  <si>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</si>
  <si>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</si>
  <si>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</si>
  <si>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</si>
  <si>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</si>
  <si>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</si>
  <si>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</si>
  <si>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</si>
  <si>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</si>
  <si>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</si>
  <si>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</si>
  <si>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</si>
  <si>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</si>
  <si>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</si>
  <si>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</si>
  <si>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</si>
  <si>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</si>
  <si>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</si>
  <si>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</si>
  <si>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</si>
  <si>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</si>
  <si>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</si>
  <si>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</si>
  <si>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</si>
  <si>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</si>
  <si>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</si>
  <si>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</si>
  <si>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</si>
  <si>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</si>
  <si>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</si>
  <si>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</si>
  <si>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</si>
  <si>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</si>
  <si>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</si>
  <si>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</si>
  <si>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</si>
  <si>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</si>
  <si>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</si>
  <si>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</si>
  <si>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</si>
  <si>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</si>
  <si>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</si>
  <si>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</si>
  <si>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</si>
  <si>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</si>
  <si>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</si>
  <si>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</si>
  <si>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</si>
  <si>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</si>
  <si>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</si>
  <si>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</si>
  <si>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</si>
  <si>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</si>
  <si>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</si>
  <si>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</si>
  <si>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</si>
  <si>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</si>
  <si>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</si>
  <si>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</si>
  <si>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</si>
  <si>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</si>
  <si>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</si>
  <si>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</si>
  <si>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</si>
  <si>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</si>
  <si>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</si>
  <si>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</si>
  <si>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</si>
  <si>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</si>
  <si>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</si>
  <si>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</si>
  <si>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</si>
  <si>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</si>
  <si>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</si>
  <si>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</si>
  <si>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</si>
  <si>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</si>
  <si>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</si>
  <si>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</si>
  <si>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</si>
  <si>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</si>
  <si>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</si>
  <si>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</si>
  <si>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</si>
  <si>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</si>
  <si>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</si>
  <si>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</si>
  <si>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</si>
  <si>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</si>
  <si>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</si>
  <si>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</si>
  <si>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</si>
  <si>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</si>
  <si>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</si>
  <si>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</si>
  <si>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</si>
  <si>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</si>
  <si>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</si>
  <si>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</si>
  <si>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</si>
  <si>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</si>
  <si>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</si>
  <si>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</si>
  <si>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</si>
  <si>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</si>
  <si>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</si>
  <si>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</si>
  <si>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</si>
  <si>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</si>
  <si>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</si>
  <si>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</si>
  <si>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</si>
  <si>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</si>
  <si>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</si>
  <si>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</si>
  <si>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</si>
  <si>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</si>
  <si>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</si>
  <si>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</si>
  <si>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</si>
  <si>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</si>
  <si>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</si>
  <si>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</si>
  <si>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</si>
  <si>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</si>
  <si>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</si>
  <si>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</si>
  <si>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</si>
  <si>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</si>
  <si>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</si>
  <si>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</si>
  <si>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</si>
  <si>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</si>
  <si>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</si>
  <si>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</si>
  <si>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</si>
  <si>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</si>
  <si>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</si>
  <si>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</si>
  <si>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</si>
  <si>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</si>
  <si>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</si>
  <si>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</si>
  <si>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</si>
  <si>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</si>
  <si>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</si>
  <si>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</si>
  <si>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</si>
  <si>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</si>
  <si>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</si>
  <si>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</si>
  <si>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</si>
  <si>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</si>
  <si>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</si>
  <si>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</si>
  <si>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</si>
  <si>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</si>
  <si>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</si>
  <si>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</si>
  <si>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</si>
  <si>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</si>
  <si>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</si>
  <si>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</si>
  <si>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</si>
  <si>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</si>
  <si>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</si>
  <si>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</si>
  <si>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</si>
  <si>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</si>
  <si>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</si>
  <si>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</si>
  <si>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</si>
  <si>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</si>
  <si>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</si>
  <si>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</si>
  <si>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</si>
  <si>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</si>
  <si>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</si>
  <si>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</si>
  <si>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</si>
  <si>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</si>
  <si>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</si>
  <si>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</si>
  <si>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</si>
  <si>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</si>
  <si>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</si>
  <si>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</si>
  <si>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</si>
  <si>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</si>
  <si>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</si>
  <si>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</si>
  <si>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</si>
  <si>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</si>
  <si>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</si>
  <si>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</si>
  <si>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</si>
  <si>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</si>
  <si>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</si>
  <si>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</si>
  <si>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</si>
  <si>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</si>
  <si>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</si>
  <si>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</si>
  <si>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</si>
  <si>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</si>
  <si>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</si>
  <si>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</si>
  <si>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</si>
  <si>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</si>
  <si>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</si>
  <si>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</si>
  <si>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</si>
  <si>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</si>
  <si>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</si>
  <si>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</si>
  <si>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</si>
  <si>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</si>
  <si>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</si>
  <si>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</si>
  <si>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</si>
  <si>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</si>
  <si>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</si>
  <si>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</si>
  <si>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</si>
  <si>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</si>
  <si>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</si>
  <si>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</si>
  <si>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</si>
  <si>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</si>
  <si>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</si>
  <si>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</si>
  <si>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</si>
  <si>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</si>
  <si>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</si>
  <si>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</si>
  <si>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</si>
  <si>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</si>
  <si>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</si>
  <si>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</si>
  <si>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</si>
  <si>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</si>
  <si>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</si>
  <si>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</si>
  <si>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</si>
  <si>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</si>
  <si>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</si>
  <si>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</si>
  <si>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</si>
  <si>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</si>
  <si>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</si>
  <si>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</si>
  <si>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</si>
  <si>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</si>
  <si>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</si>
  <si>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</si>
  <si>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</si>
  <si>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</si>
  <si>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</si>
  <si>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</si>
  <si>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</si>
  <si>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</si>
  <si>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</si>
  <si>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</si>
  <si>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</si>
  <si>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</si>
  <si>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</si>
  <si>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</si>
  <si>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</si>
  <si>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</si>
  <si>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</si>
  <si>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</si>
  <si>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</si>
  <si>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</si>
  <si>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</si>
  <si>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</si>
  <si>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</si>
  <si>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</si>
  <si>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</si>
  <si>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</si>
  <si>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</si>
  <si>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</si>
  <si>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</si>
  <si>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</si>
  <si>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</si>
  <si>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</si>
  <si>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</si>
  <si>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</si>
  <si>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</si>
  <si>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</si>
  <si>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</si>
  <si>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</si>
  <si>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</si>
  <si>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</si>
  <si>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</si>
  <si>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</si>
  <si>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</si>
  <si>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</si>
  <si>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</si>
  <si>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</si>
  <si>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</si>
  <si>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</si>
  <si>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</si>
  <si>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</si>
  <si>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</si>
  <si>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</si>
  <si>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</si>
  <si>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</si>
  <si>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</si>
  <si>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</si>
  <si>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</si>
  <si>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</si>
  <si>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</si>
  <si>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</si>
  <si>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</si>
  <si>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</si>
  <si>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</si>
  <si>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</si>
  <si>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</si>
  <si>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</si>
  <si>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</si>
  <si>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</si>
  <si>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</si>
  <si>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</si>
  <si>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</si>
  <si>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</si>
  <si>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</si>
  <si>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</si>
  <si>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</si>
  <si>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</si>
  <si>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</si>
  <si>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</si>
  <si>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</si>
  <si>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</si>
  <si>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</si>
  <si>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</si>
  <si>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</si>
  <si>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</si>
  <si>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</si>
  <si>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</si>
  <si>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</si>
  <si>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</si>
  <si>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</si>
  <si>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</si>
  <si>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</si>
  <si>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</si>
  <si>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</si>
  <si>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</si>
  <si>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</si>
  <si>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</si>
  <si>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</si>
  <si>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</si>
  <si>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</si>
  <si>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</si>
  <si>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</si>
  <si>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</si>
  <si>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</si>
  <si>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</si>
  <si>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</si>
  <si>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</si>
  <si>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</si>
  <si>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</si>
  <si>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</si>
  <si>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</si>
  <si>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</si>
  <si>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</si>
  <si>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</si>
  <si>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</si>
  <si>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</si>
  <si>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</si>
  <si>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</si>
  <si>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</si>
  <si>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</si>
  <si>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</si>
  <si>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</si>
  <si>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</si>
  <si>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</si>
  <si>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</si>
  <si>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</si>
  <si>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</si>
  <si>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</si>
  <si>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</si>
  <si>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</si>
  <si>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</si>
  <si>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</si>
  <si>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</si>
  <si>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</si>
  <si>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</si>
  <si>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</si>
  <si>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</si>
  <si>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</si>
  <si>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</si>
  <si>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</si>
  <si>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</si>
  <si>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</si>
  <si>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</si>
  <si>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</si>
  <si>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</si>
  <si>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</si>
  <si>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</si>
  <si>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</si>
  <si>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</si>
  <si>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</si>
  <si>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</si>
  <si>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</si>
  <si>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</si>
  <si>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</si>
  <si>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</si>
  <si>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</si>
  <si>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</si>
  <si>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</si>
  <si>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</si>
  <si>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</si>
  <si>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</si>
  <si>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</si>
  <si>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</si>
  <si>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</si>
  <si>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</si>
  <si>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</si>
  <si>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</si>
  <si>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</si>
  <si>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</si>
  <si>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</si>
  <si>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</si>
  <si>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</si>
  <si>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</si>
  <si>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</si>
  <si>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</si>
  <si>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</si>
  <si>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</si>
  <si>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</si>
  <si>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</si>
  <si>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</si>
  <si>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</si>
  <si>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</si>
  <si>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</si>
  <si>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</si>
  <si>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</si>
  <si>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</si>
  <si>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</si>
  <si>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</si>
  <si>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</si>
  <si>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</si>
  <si>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</si>
  <si>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</si>
  <si>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</si>
  <si>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</si>
  <si>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</si>
  <si>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</si>
  <si>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</si>
  <si>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</si>
  <si>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</si>
  <si>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</si>
  <si>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</si>
  <si>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</si>
  <si>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</si>
  <si>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</si>
  <si>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</si>
  <si>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</si>
  <si>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</si>
  <si>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</si>
  <si>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</si>
  <si>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</si>
  <si>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</si>
  <si>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</si>
  <si>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</si>
  <si>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</si>
  <si>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</si>
  <si>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</si>
  <si>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</si>
  <si>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</si>
  <si>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</si>
  <si>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</si>
  <si>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</si>
  <si>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</si>
  <si>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</si>
  <si>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</si>
  <si>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</si>
  <si>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</si>
  <si>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</si>
  <si>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</si>
  <si>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</si>
  <si>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</si>
  <si>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</si>
  <si>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</si>
  <si>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</si>
  <si>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</si>
  <si>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</si>
  <si>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</si>
  <si>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</si>
  <si>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</si>
  <si>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</si>
  <si>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</si>
  <si>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</si>
  <si>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</si>
  <si>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</si>
  <si>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</si>
  <si>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</si>
  <si>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</si>
  <si>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</si>
  <si>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</si>
  <si>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</si>
  <si>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</si>
  <si>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</si>
  <si>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</si>
  <si>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</si>
  <si>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</si>
  <si>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</si>
  <si>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</si>
  <si>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</si>
  <si>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</si>
  <si>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</si>
  <si>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</si>
  <si>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</si>
  <si>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</si>
  <si>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</si>
  <si>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</si>
  <si>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</si>
  <si>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</si>
  <si>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</si>
  <si>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</si>
  <si>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</si>
  <si>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</si>
  <si>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</si>
  <si>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</si>
  <si>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</si>
  <si>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</si>
  <si>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</si>
  <si>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</si>
  <si>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</si>
  <si>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</si>
  <si>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</si>
  <si>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</si>
  <si>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</si>
  <si>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</si>
  <si>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</si>
  <si>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</si>
  <si>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</si>
  <si>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</si>
  <si>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</si>
  <si>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</si>
  <si>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</si>
  <si>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</si>
  <si>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</si>
  <si>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</si>
  <si>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</si>
  <si>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</si>
  <si>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</si>
  <si>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</si>
  <si>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</si>
  <si>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</si>
  <si>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</si>
  <si>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</si>
  <si>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</si>
  <si>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</si>
  <si>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</si>
  <si>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</si>
  <si>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</si>
  <si>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</si>
  <si>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</si>
  <si>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</si>
  <si>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</si>
  <si>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</si>
  <si>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</si>
  <si>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</si>
  <si>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</si>
  <si>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</si>
  <si>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</si>
  <si>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</si>
  <si>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</si>
  <si>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</si>
  <si>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</si>
  <si>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</si>
  <si>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</si>
  <si>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</si>
  <si>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</si>
  <si>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</si>
  <si>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</si>
  <si>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</si>
  <si>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</si>
  <si>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</si>
  <si>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</si>
  <si>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</si>
  <si>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</si>
  <si>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</si>
  <si>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</si>
  <si>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</si>
  <si>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</si>
  <si>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</si>
  <si>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</si>
  <si>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</si>
  <si>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</si>
  <si>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</si>
  <si>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</si>
  <si>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</si>
  <si>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</si>
  <si>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</si>
  <si>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</si>
  <si>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</si>
  <si>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</si>
  <si>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</si>
  <si>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</si>
  <si>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</si>
  <si>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</si>
  <si>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</si>
  <si>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</si>
  <si>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</si>
  <si>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</si>
  <si>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</si>
  <si>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</si>
  <si>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</si>
  <si>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</si>
  <si>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</si>
  <si>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</si>
  <si>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</si>
  <si>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</si>
  <si>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</si>
  <si>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</si>
  <si>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</si>
  <si>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</si>
  <si>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</si>
  <si>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</si>
  <si>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</si>
  <si>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</si>
  <si>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</si>
  <si>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</si>
  <si>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</si>
  <si>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</si>
  <si>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</si>
  <si>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</si>
  <si>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</si>
  <si>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</si>
  <si>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</si>
  <si>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</si>
  <si>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</si>
  <si>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</si>
  <si>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</si>
  <si>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</si>
  <si>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</si>
  <si>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</si>
  <si>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</si>
  <si>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</si>
  <si>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</si>
  <si>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</si>
  <si>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</si>
  <si>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</si>
  <si>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</si>
  <si>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</si>
  <si>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</si>
  <si>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</si>
  <si>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</si>
  <si>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</si>
  <si>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</si>
  <si>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</si>
  <si>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</si>
  <si>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</si>
  <si>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</si>
  <si>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</si>
  <si>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</si>
  <si>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</si>
  <si>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</si>
  <si>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</si>
  <si>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</si>
  <si>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</si>
  <si>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</si>
  <si>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</si>
  <si>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</si>
  <si>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</si>
  <si>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</si>
  <si>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</si>
  <si>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</si>
  <si>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</si>
  <si>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</si>
  <si>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</si>
  <si>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</si>
  <si>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</si>
  <si>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</si>
  <si>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</si>
  <si>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</si>
  <si>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</si>
  <si>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</si>
  <si>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</si>
  <si>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</si>
  <si>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</si>
  <si>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</si>
  <si>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</si>
  <si>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</si>
  <si>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</si>
  <si>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</si>
  <si>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</si>
  <si>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</si>
  <si>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</si>
  <si>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</si>
  <si>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</si>
  <si>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</si>
  <si>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</si>
  <si>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</si>
  <si>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</si>
  <si>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</si>
  <si>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</si>
  <si>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</si>
  <si>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</si>
  <si>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</si>
  <si>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</si>
  <si>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</si>
  <si>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</si>
  <si>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</si>
  <si>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</si>
  <si>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</si>
  <si>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</si>
  <si>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</si>
  <si>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</si>
  <si>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</si>
  <si>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</si>
  <si>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</si>
  <si>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</si>
  <si>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</si>
  <si>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</si>
  <si>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</si>
  <si>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</si>
  <si>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</si>
  <si>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</si>
  <si>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</si>
  <si>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</si>
  <si>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</si>
  <si>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</si>
  <si>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</si>
  <si>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</si>
  <si>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</si>
  <si>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</si>
  <si>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</si>
  <si>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</si>
  <si>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</si>
  <si>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</si>
  <si>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</si>
  <si>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</si>
  <si>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</si>
  <si>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</si>
  <si>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</si>
  <si>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</si>
  <si>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</si>
  <si>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</si>
  <si>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</si>
  <si>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</si>
  <si>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</si>
  <si>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</si>
  <si>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</si>
  <si>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</si>
  <si>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</si>
  <si>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</si>
  <si>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</si>
  <si>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</si>
  <si>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</si>
  <si>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</si>
  <si>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</si>
  <si>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</si>
  <si>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</si>
  <si>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</si>
  <si>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</si>
  <si>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</si>
  <si>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</si>
  <si>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</si>
  <si>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</si>
  <si>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</si>
  <si>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</si>
  <si>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</si>
  <si>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</si>
  <si>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</si>
  <si>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</si>
  <si>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</si>
  <si>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</si>
  <si>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</si>
  <si>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</si>
  <si>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</si>
  <si>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</si>
  <si>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</si>
  <si>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</si>
  <si>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</si>
  <si>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</si>
  <si>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</si>
  <si>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</si>
  <si>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</si>
  <si>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</si>
  <si>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</si>
  <si>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</si>
  <si>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</si>
  <si>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</si>
  <si>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</si>
  <si>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</si>
  <si>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</si>
  <si>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</si>
  <si>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</si>
  <si>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</si>
  <si>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</si>
  <si>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</si>
  <si>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</si>
  <si>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</si>
  <si>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</si>
  <si>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</si>
  <si>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</si>
  <si>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</si>
  <si>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</si>
  <si>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</si>
  <si>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</si>
  <si>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</si>
  <si>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</si>
  <si>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</si>
  <si>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</si>
  <si>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</si>
  <si>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</si>
  <si>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</si>
  <si>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</si>
  <si>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</si>
  <si>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</si>
  <si>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</si>
  <si>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</si>
  <si>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</si>
  <si>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</si>
  <si>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</si>
  <si>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</si>
  <si>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</si>
  <si>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</si>
  <si>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</si>
  <si>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</si>
  <si>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</si>
  <si>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</si>
  <si>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</si>
  <si>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</si>
  <si>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</si>
  <si>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</si>
  <si>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</si>
  <si>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</si>
  <si>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</si>
  <si>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</si>
  <si>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</si>
  <si>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</si>
  <si>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</si>
  <si>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</si>
  <si>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</si>
  <si>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</si>
  <si>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</si>
  <si>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</si>
  <si>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</si>
  <si>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</si>
  <si>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</si>
  <si>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</si>
  <si>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</si>
  <si>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</si>
  <si>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</si>
  <si>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</si>
  <si>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</si>
  <si>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</si>
  <si>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</si>
  <si>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</si>
  <si>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</si>
  <si>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</si>
  <si>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</si>
  <si>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</si>
  <si>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</si>
  <si>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</si>
  <si>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</si>
  <si>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</si>
  <si>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</si>
  <si>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</si>
  <si>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</si>
  <si>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</si>
  <si>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</si>
  <si>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</si>
  <si>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</si>
  <si>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</si>
  <si>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</si>
  <si>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</si>
  <si>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</si>
  <si>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</si>
  <si>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</si>
  <si>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</si>
  <si>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</si>
  <si>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</si>
  <si>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</si>
  <si>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</si>
  <si>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</si>
  <si>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</si>
  <si>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</si>
  <si>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</si>
  <si>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</si>
  <si>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</si>
  <si>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</si>
  <si>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</si>
  <si>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</si>
  <si>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</si>
  <si>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</si>
  <si>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</si>
  <si>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</si>
  <si>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</si>
  <si>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</si>
  <si>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</si>
  <si>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</si>
  <si>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</si>
  <si>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</si>
  <si>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</si>
  <si>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</si>
  <si>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</si>
  <si>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</si>
  <si>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</si>
  <si>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</si>
  <si>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</si>
  <si>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</si>
  <si>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</si>
  <si>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</si>
  <si>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</si>
  <si>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</si>
  <si>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</si>
  <si>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</si>
  <si>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</si>
  <si>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</si>
  <si>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</si>
  <si>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</si>
  <si>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</si>
  <si>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</si>
  <si>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</si>
  <si>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</si>
  <si>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</si>
  <si>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</si>
  <si>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</si>
  <si>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</si>
  <si>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</si>
  <si>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</si>
  <si>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</si>
  <si>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</si>
  <si>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</si>
  <si>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</si>
  <si>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</si>
  <si>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</si>
  <si>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</si>
  <si>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</si>
  <si>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</si>
  <si>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</si>
  <si>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</si>
  <si>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</si>
  <si>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</si>
  <si>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</si>
  <si>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</si>
  <si>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</si>
  <si>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</si>
  <si>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</si>
  <si>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</si>
  <si>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</si>
  <si>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</si>
  <si>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</si>
  <si>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</si>
  <si>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</si>
  <si>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</si>
  <si>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</si>
  <si>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</si>
  <si>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</si>
  <si>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</si>
  <si>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</si>
  <si>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</si>
  <si>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</si>
  <si>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</si>
  <si>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</si>
  <si>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</si>
  <si>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</si>
  <si>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</si>
  <si>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</si>
  <si>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</si>
  <si>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</si>
  <si>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</si>
  <si>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</si>
  <si>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</si>
  <si>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</si>
  <si>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</si>
  <si>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</si>
  <si>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</si>
  <si>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</si>
  <si>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</si>
  <si>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</si>
  <si>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</si>
  <si>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</si>
  <si>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</si>
  <si>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</si>
  <si>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</si>
  <si>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</si>
  <si>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</si>
  <si>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</si>
  <si>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</si>
  <si>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</si>
  <si>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</si>
  <si>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</si>
  <si>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</si>
  <si>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</si>
  <si>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</si>
  <si>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</si>
  <si>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</si>
  <si>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</si>
  <si>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</si>
  <si>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</si>
  <si>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</si>
  <si>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</si>
  <si>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</si>
  <si>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</si>
  <si>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</si>
  <si>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</si>
  <si>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</si>
  <si>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</si>
  <si>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</si>
  <si>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</si>
  <si>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</si>
  <si>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</si>
  <si>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</si>
  <si>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</si>
  <si>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</si>
  <si>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</si>
  <si>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</si>
  <si>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</si>
  <si>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</si>
  <si>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</si>
  <si>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</si>
  <si>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</si>
  <si>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</si>
  <si>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</si>
  <si>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</si>
  <si>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</si>
  <si>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</si>
  <si>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</si>
  <si>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</si>
  <si>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</si>
  <si>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</si>
  <si>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</si>
  <si>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</si>
  <si>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</si>
  <si>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</si>
  <si>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</si>
  <si>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</si>
  <si>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</si>
  <si>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</si>
  <si>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</si>
  <si>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</si>
  <si>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</si>
  <si>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</si>
  <si>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</si>
  <si>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</si>
  <si>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</si>
  <si>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</si>
  <si>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</si>
  <si>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</si>
  <si>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</si>
  <si>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</si>
  <si>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</si>
  <si>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</si>
  <si>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</si>
  <si>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</si>
  <si>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</si>
  <si>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</si>
  <si>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</si>
  <si>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</si>
  <si>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</si>
  <si>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</si>
  <si>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</si>
  <si>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</si>
  <si>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</si>
  <si>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</si>
  <si>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</si>
  <si>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</si>
  <si>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</si>
  <si>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</si>
  <si>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</si>
  <si>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</si>
  <si>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</si>
  <si>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</si>
  <si>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</si>
  <si>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</si>
  <si>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</si>
  <si>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</si>
  <si>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</si>
  <si>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</si>
  <si>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</si>
  <si>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</si>
  <si>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</si>
  <si>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</si>
  <si>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</si>
  <si>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</si>
  <si>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</si>
  <si>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</si>
  <si>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</si>
  <si>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</si>
  <si>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</si>
  <si>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</si>
  <si>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</si>
  <si>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</si>
  <si>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</si>
  <si>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</si>
  <si>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</si>
  <si>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</si>
  <si>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</si>
  <si>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</si>
  <si>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</si>
  <si>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</si>
  <si>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</si>
  <si>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</si>
  <si>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</si>
  <si>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</si>
  <si>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</si>
  <si>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</si>
  <si>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</si>
  <si>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</si>
  <si>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</si>
  <si>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</si>
  <si>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</si>
  <si>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</si>
  <si>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</si>
  <si>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</si>
  <si>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</si>
  <si>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</si>
  <si>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</si>
  <si>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</si>
  <si>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</si>
  <si>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</si>
  <si>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</si>
  <si>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</si>
  <si>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</si>
  <si>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</si>
  <si>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</si>
  <si>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</si>
  <si>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</si>
  <si>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</si>
  <si>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</si>
  <si>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</si>
  <si>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</si>
  <si>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</si>
  <si>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</si>
  <si>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</si>
  <si>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</si>
  <si>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</si>
  <si>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</si>
  <si>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</si>
  <si>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</si>
  <si>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</si>
  <si>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</si>
  <si>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</si>
  <si>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</si>
  <si>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</si>
  <si>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</si>
  <si>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</si>
  <si>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</si>
  <si>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</si>
  <si>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</si>
  <si>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</si>
  <si>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</si>
  <si>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</si>
  <si>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</si>
  <si>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</si>
  <si>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</si>
  <si>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</si>
  <si>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</si>
  <si>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</si>
  <si>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</si>
  <si>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</si>
  <si>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</si>
  <si>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</si>
  <si>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</si>
  <si>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</si>
  <si>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</si>
  <si>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</si>
  <si>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</si>
  <si>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</si>
  <si>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</si>
  <si>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</si>
  <si>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</si>
  <si>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</si>
  <si>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</si>
  <si>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</si>
  <si>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</si>
  <si>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</si>
  <si>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</si>
  <si>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</si>
  <si>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</si>
  <si>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</si>
  <si>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</si>
  <si>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</si>
  <si>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</si>
  <si>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</si>
  <si>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</si>
  <si>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</si>
  <si>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</si>
  <si>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</si>
  <si>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</si>
  <si>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</si>
  <si>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</si>
  <si>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</si>
  <si>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</si>
  <si>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</si>
  <si>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</si>
  <si>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</si>
  <si>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</si>
  <si>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</si>
  <si>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</si>
  <si>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</si>
  <si>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</si>
  <si>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</si>
  <si>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</si>
  <si>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</si>
  <si>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</si>
  <si>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</si>
  <si>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</si>
  <si>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</si>
  <si>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</si>
  <si>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</si>
  <si>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</si>
  <si>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</si>
  <si>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</si>
  <si>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</si>
  <si>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</si>
  <si>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</si>
  <si>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</si>
  <si>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</si>
  <si>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</si>
  <si>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</si>
  <si>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</si>
  <si>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</si>
  <si>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</si>
  <si>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</si>
  <si>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</si>
  <si>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</si>
  <si>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</si>
  <si>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</si>
  <si>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</si>
  <si>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</si>
  <si>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</si>
  <si>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</si>
  <si>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</si>
  <si>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</si>
  <si>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</si>
  <si>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</si>
  <si>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</si>
  <si>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</si>
  <si>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</si>
  <si>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</si>
  <si>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</si>
  <si>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</si>
  <si>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</si>
  <si>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</si>
  <si>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</si>
  <si>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</si>
  <si>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</si>
  <si>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</si>
  <si>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</si>
  <si>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</si>
  <si>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</si>
  <si>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</si>
  <si>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</si>
  <si>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</si>
  <si>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</si>
  <si>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</si>
  <si>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</si>
  <si>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</si>
  <si>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</si>
  <si>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</si>
  <si>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</si>
  <si>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</si>
  <si>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</si>
  <si>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</si>
  <si>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</si>
  <si>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</si>
  <si>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</si>
  <si>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</si>
  <si>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</si>
  <si>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</si>
  <si>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</si>
  <si>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</si>
  <si>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</si>
  <si>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</si>
  <si>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</si>
  <si>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</si>
  <si>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</si>
  <si>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</si>
  <si>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</si>
  <si>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</si>
  <si>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</si>
  <si>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</si>
  <si>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</si>
  <si>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</si>
  <si>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</si>
  <si>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</si>
  <si>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</si>
  <si>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</si>
  <si>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</si>
  <si>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</si>
  <si>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</si>
  <si>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</si>
  <si>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</si>
  <si>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</si>
  <si>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</si>
  <si>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</si>
  <si>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</si>
  <si>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</si>
  <si>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</si>
  <si>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</si>
  <si>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</si>
  <si>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</si>
  <si>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</si>
  <si>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</si>
  <si>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</si>
  <si>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</si>
  <si>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</si>
  <si>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</si>
  <si>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</si>
  <si>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</si>
  <si>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</si>
  <si>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</si>
  <si>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</si>
  <si>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</si>
  <si>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</si>
  <si>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</si>
  <si>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</si>
  <si>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</si>
  <si>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</si>
  <si>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</si>
  <si>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</si>
  <si>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</si>
  <si>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</si>
  <si>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</si>
  <si>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</si>
  <si>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</si>
  <si>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</si>
  <si>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</si>
  <si>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</si>
  <si>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</si>
  <si>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</si>
  <si>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</si>
  <si>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</si>
  <si>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</si>
  <si>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</si>
  <si>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</si>
  <si>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</si>
  <si>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</si>
  <si>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</si>
  <si>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</si>
  <si>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</si>
  <si>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</si>
  <si>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</si>
  <si>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</si>
  <si>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</si>
  <si>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</si>
  <si>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</si>
  <si>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</si>
  <si>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</si>
  <si>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</si>
  <si>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</si>
  <si>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</si>
  <si>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</si>
  <si>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</si>
  <si>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</si>
  <si>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</si>
  <si>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</si>
  <si>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</si>
  <si>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</si>
  <si>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</si>
  <si>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</si>
  <si>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</si>
  <si>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</si>
  <si>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</si>
  <si>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</si>
  <si>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</si>
  <si>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</si>
  <si>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</si>
  <si>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</si>
  <si>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</si>
  <si>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</si>
  <si>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</si>
  <si>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</si>
  <si>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</si>
  <si>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</si>
  <si>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</si>
  <si>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</si>
  <si>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</si>
  <si>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</si>
  <si>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</si>
  <si>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</si>
  <si>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</si>
  <si>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</si>
  <si>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</si>
  <si>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</si>
  <si>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</si>
  <si>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</si>
  <si>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</si>
  <si>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</si>
  <si>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</si>
  <si>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</si>
  <si>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</si>
  <si>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</si>
  <si>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</si>
  <si>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</si>
  <si>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</si>
  <si>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</si>
  <si>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</si>
  <si>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</si>
  <si>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</si>
  <si>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</si>
  <si>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</si>
  <si>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</si>
  <si>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</si>
  <si>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</si>
  <si>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</si>
  <si>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</si>
  <si>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</si>
  <si>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</si>
  <si>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</si>
  <si>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</si>
  <si>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</si>
  <si>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</si>
  <si>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</si>
  <si>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</si>
  <si>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</si>
  <si>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</si>
  <si>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</si>
  <si>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</si>
  <si>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</si>
  <si>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</si>
  <si>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</si>
  <si>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</si>
  <si>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</si>
  <si>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</si>
  <si>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</si>
  <si>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</si>
  <si>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</si>
  <si>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</si>
  <si>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</si>
  <si>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</si>
  <si>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</si>
  <si>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</si>
  <si>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</si>
  <si>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</si>
  <si>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</si>
  <si>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</si>
  <si>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</si>
  <si>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</si>
  <si>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</si>
  <si>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</si>
  <si>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</si>
  <si>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</si>
  <si>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</si>
  <si>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</si>
  <si>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</si>
  <si>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</si>
  <si>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</si>
  <si>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</si>
  <si>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</si>
  <si>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</si>
  <si>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</si>
  <si>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</si>
  <si>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</si>
  <si>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</si>
  <si>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</si>
  <si>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</si>
  <si>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</si>
  <si>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</si>
  <si>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</si>
  <si>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</si>
  <si>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</si>
  <si>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</si>
  <si>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</si>
  <si>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</si>
  <si>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</si>
  <si>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</si>
  <si>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</si>
  <si>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</si>
  <si>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</si>
  <si>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</si>
  <si>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</si>
  <si>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</si>
  <si>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</si>
  <si>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</si>
  <si>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</si>
  <si>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</si>
  <si>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</si>
  <si>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</si>
  <si>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</si>
  <si>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</si>
  <si>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</si>
  <si>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</si>
  <si>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</si>
  <si>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</si>
  <si>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</si>
  <si>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</si>
  <si>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</si>
  <si>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</si>
  <si>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</si>
  <si>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</si>
  <si>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</si>
  <si>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</si>
  <si>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</si>
  <si>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</si>
  <si>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</si>
  <si>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</si>
  <si>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</si>
  <si>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</si>
  <si>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</si>
  <si>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</si>
  <si>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</si>
  <si>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</si>
  <si>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</si>
  <si>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</si>
  <si>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</si>
  <si>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</si>
  <si>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</si>
  <si>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</si>
  <si>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</si>
  <si>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</si>
  <si>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</si>
  <si>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</si>
  <si>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</si>
  <si>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</si>
  <si>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</si>
  <si>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</si>
  <si>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</si>
  <si>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</si>
  <si>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</si>
  <si>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</si>
  <si>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</si>
  <si>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</si>
  <si>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</si>
  <si>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</si>
  <si>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</si>
  <si>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</si>
  <si>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</si>
  <si>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</si>
  <si>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</si>
  <si>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</si>
  <si>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</si>
  <si>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</si>
  <si>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</si>
  <si>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</si>
  <si>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</si>
  <si>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</si>
  <si>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</si>
  <si>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</si>
  <si>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</si>
  <si>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</si>
  <si>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</si>
  <si>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</si>
  <si>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</si>
  <si>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</si>
  <si>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</si>
  <si>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</si>
  <si>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</si>
  <si>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</si>
  <si>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</si>
  <si>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</si>
  <si>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</si>
  <si>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</si>
  <si>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</si>
  <si>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</si>
  <si>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</si>
  <si>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</si>
  <si>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</si>
  <si>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</si>
  <si>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</si>
  <si>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</si>
  <si>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</si>
  <si>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</si>
  <si>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</si>
  <si>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</si>
  <si>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</si>
  <si>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</si>
  <si>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</si>
  <si>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</si>
  <si>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</si>
  <si>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</si>
  <si>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</si>
  <si>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</si>
  <si>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</si>
  <si>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</si>
  <si>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</si>
  <si>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</si>
  <si>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</si>
  <si>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</si>
  <si>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</si>
  <si>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</si>
  <si>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</si>
  <si>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</si>
  <si>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</si>
  <si>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</si>
  <si>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</si>
  <si>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</si>
  <si>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</si>
  <si>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</si>
  <si>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</si>
  <si>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</si>
  <si>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</si>
  <si>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</si>
  <si>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</si>
  <si>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</si>
  <si>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</si>
  <si>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</si>
  <si>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</si>
  <si>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</si>
  <si>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</si>
  <si>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</si>
  <si>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</si>
  <si>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</si>
  <si>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</si>
  <si>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</si>
  <si>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</si>
  <si>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</si>
  <si>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</si>
  <si>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</si>
  <si>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</si>
  <si>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</si>
  <si>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</si>
  <si>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</si>
  <si>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</si>
  <si>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</si>
  <si>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</si>
  <si>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</si>
  <si>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</si>
  <si>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</si>
  <si>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</si>
  <si>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</si>
  <si>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</si>
  <si>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</si>
  <si>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</si>
  <si>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</si>
  <si>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</si>
  <si>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</si>
  <si>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</si>
  <si>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</si>
  <si>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</si>
  <si>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</si>
  <si>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</si>
  <si>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</si>
  <si>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</si>
  <si>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</si>
  <si>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</si>
  <si>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</si>
  <si>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</si>
  <si>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</si>
  <si>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</si>
  <si>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</si>
  <si>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</si>
  <si>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</si>
  <si>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</si>
  <si>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</si>
  <si>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</si>
  <si>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</si>
  <si>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</si>
  <si>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</si>
  <si>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</si>
  <si>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</si>
  <si>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</si>
  <si>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</si>
  <si>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</si>
  <si>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</si>
  <si>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</si>
  <si>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</si>
  <si>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</si>
  <si>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</si>
  <si>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</si>
  <si>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</si>
  <si>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</si>
  <si>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</si>
  <si>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</si>
  <si>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</si>
  <si>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</si>
  <si>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</si>
  <si>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</si>
  <si>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</si>
  <si>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</si>
  <si>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</si>
  <si>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</si>
  <si>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</si>
  <si>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</si>
  <si>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</si>
  <si>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</si>
  <si>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</si>
  <si>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</si>
  <si>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</si>
  <si>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</si>
  <si>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</si>
  <si>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</si>
  <si>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</si>
  <si>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</si>
  <si>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</si>
  <si>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</si>
  <si>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</si>
  <si>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</si>
  <si>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</si>
  <si>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</si>
  <si>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</si>
  <si>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</si>
  <si>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</si>
  <si>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</si>
  <si>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</si>
  <si>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</si>
  <si>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</si>
  <si>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</si>
  <si>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</si>
  <si>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</si>
  <si>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</si>
  <si>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</si>
  <si>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</si>
  <si>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</si>
  <si>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</si>
  <si>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</si>
  <si>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</si>
  <si>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</si>
  <si>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</si>
  <si>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</si>
  <si>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</si>
  <si>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</si>
  <si>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</si>
  <si>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</si>
  <si>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</si>
  <si>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</si>
  <si>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</si>
  <si>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</si>
  <si>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</si>
  <si>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</si>
  <si>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</si>
  <si>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</si>
  <si>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</si>
  <si>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</si>
  <si>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</si>
  <si>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</si>
  <si>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</si>
  <si>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</si>
  <si>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</si>
  <si>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</si>
  <si>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</si>
  <si>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</si>
  <si>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</si>
  <si>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</si>
  <si>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</si>
  <si>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</si>
  <si>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</si>
  <si>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</si>
  <si>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</si>
  <si>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</si>
  <si>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</si>
  <si>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</si>
  <si>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</si>
  <si>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</si>
  <si>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</si>
  <si>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</si>
  <si>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</si>
  <si>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</si>
  <si>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</si>
  <si>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</si>
  <si>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</si>
  <si>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</si>
  <si>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</si>
  <si>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</si>
  <si>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</si>
  <si>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</si>
  <si>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</si>
  <si>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</si>
  <si>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</si>
  <si>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</si>
  <si>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</si>
  <si>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</si>
  <si>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</si>
  <si>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</si>
  <si>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</si>
  <si>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</si>
  <si>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</si>
  <si>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</si>
  <si>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</si>
  <si>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</si>
  <si>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</si>
  <si>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</si>
  <si>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</si>
  <si>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</si>
  <si>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</si>
  <si>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</si>
  <si>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</si>
  <si>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</si>
  <si>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</si>
  <si>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</si>
  <si>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</si>
  <si>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</si>
  <si>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</si>
  <si>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</si>
  <si>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</si>
  <si>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</si>
  <si>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</si>
  <si>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</si>
  <si>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</si>
  <si>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</si>
  <si>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</si>
  <si>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</si>
  <si>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</si>
  <si>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</si>
  <si>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</si>
  <si>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</si>
  <si>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</si>
  <si>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</si>
  <si>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</si>
  <si>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</si>
  <si>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</si>
  <si>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</si>
  <si>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</si>
  <si>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</si>
  <si>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</si>
  <si>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</si>
  <si>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</si>
  <si>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</si>
  <si>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</si>
  <si>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</si>
  <si>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</si>
  <si>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</si>
  <si>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</si>
  <si>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</si>
  <si>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</si>
  <si>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</si>
  <si>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</si>
  <si>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</si>
  <si>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</si>
  <si>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</si>
  <si>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</si>
  <si>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</si>
  <si>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</si>
  <si>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</si>
  <si>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</si>
  <si>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</si>
  <si>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</si>
  <si>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</si>
  <si>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</si>
  <si>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</si>
  <si>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</si>
  <si>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</si>
  <si>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</si>
  <si>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</si>
  <si>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</si>
  <si>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</si>
  <si>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</si>
  <si>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</si>
  <si>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</si>
  <si>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</si>
  <si>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</si>
  <si>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</si>
  <si>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</si>
  <si>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</si>
  <si>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</si>
  <si>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</si>
  <si>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</si>
  <si>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</si>
  <si>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</si>
  <si>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</si>
  <si>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</si>
  <si>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</si>
  <si>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</si>
  <si>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</si>
  <si>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</si>
  <si>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</si>
  <si>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</si>
  <si>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</si>
  <si>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</si>
  <si>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</si>
  <si>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</si>
  <si>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</si>
  <si>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</si>
  <si>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</si>
  <si>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</si>
  <si>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</si>
  <si>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</si>
  <si>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</si>
  <si>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</si>
  <si>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</si>
  <si>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</si>
  <si>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</si>
  <si>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</si>
  <si>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</si>
  <si>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</si>
  <si>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</si>
  <si>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</si>
  <si>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</si>
  <si>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</si>
  <si>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</si>
  <si>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</si>
  <si>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</si>
  <si>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</si>
  <si>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</si>
  <si>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</si>
  <si>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</si>
  <si>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</si>
  <si>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</si>
  <si>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</si>
  <si>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</si>
  <si>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</si>
  <si>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</si>
  <si>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</si>
  <si>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</si>
  <si>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</si>
  <si>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</si>
  <si>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</si>
  <si>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</si>
  <si>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</si>
  <si>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</si>
  <si>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</si>
  <si>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</si>
  <si>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</si>
  <si>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</si>
  <si>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</si>
  <si>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</si>
  <si>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</si>
  <si>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</si>
  <si>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</si>
  <si>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</si>
  <si>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</si>
  <si>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</si>
  <si>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</si>
  <si>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</si>
  <si>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</si>
  <si>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</si>
  <si>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</si>
  <si>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</si>
  <si>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</si>
  <si>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</si>
  <si>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</si>
  <si>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</si>
  <si>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</si>
  <si>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</si>
  <si>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</si>
  <si>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</si>
  <si>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</si>
  <si>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</si>
  <si>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</si>
  <si>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</si>
  <si>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</si>
  <si>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</si>
  <si>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</si>
  <si>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</si>
  <si>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</si>
  <si>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</si>
  <si>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</si>
  <si>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</si>
  <si>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</si>
  <si>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</si>
  <si>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</si>
  <si>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</si>
  <si>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</si>
  <si>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</si>
  <si>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</si>
  <si>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</si>
  <si>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</si>
  <si>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</si>
  <si>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</si>
  <si>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</si>
  <si>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</si>
  <si>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</si>
  <si>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</si>
  <si>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</si>
  <si>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</si>
  <si>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</si>
  <si>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</si>
  <si>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</si>
  <si>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</si>
  <si>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</si>
  <si>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</si>
  <si>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</si>
  <si>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</si>
  <si>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</si>
  <si>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</si>
  <si>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</si>
  <si>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</si>
  <si>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</si>
  <si>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</si>
  <si>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</si>
  <si>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</si>
  <si>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</si>
  <si>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</si>
  <si>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</si>
  <si>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</si>
  <si>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</si>
  <si>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</si>
  <si>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</si>
  <si>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</si>
  <si>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</si>
  <si>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</si>
  <si>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</si>
  <si>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</si>
  <si>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</si>
  <si>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</si>
  <si>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</si>
  <si>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</si>
  <si>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</si>
  <si>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</si>
  <si>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</si>
  <si>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</si>
  <si>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</si>
  <si>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</si>
  <si>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</si>
  <si>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</si>
  <si>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</si>
  <si>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</si>
  <si>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</si>
  <si>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</si>
  <si>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</si>
  <si>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</si>
  <si>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</si>
  <si>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</si>
  <si>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</si>
  <si>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</si>
  <si>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</si>
  <si>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</si>
  <si>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</si>
  <si>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</si>
  <si>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</si>
  <si>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</si>
  <si>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</si>
  <si>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</si>
  <si>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</si>
  <si>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</si>
  <si>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</si>
  <si>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</si>
  <si>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</si>
  <si>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</si>
  <si>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</si>
  <si>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</si>
  <si>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</si>
  <si>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</si>
  <si>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</si>
  <si>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</si>
  <si>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</si>
  <si>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</si>
  <si>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</si>
  <si>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</si>
  <si>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</si>
  <si>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</si>
  <si>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</si>
  <si>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</si>
  <si>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</si>
  <si>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</si>
  <si>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</si>
  <si>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</si>
  <si>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</si>
  <si>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</si>
  <si>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</si>
  <si>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</si>
  <si>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</si>
  <si>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</si>
  <si>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</si>
  <si>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</si>
  <si>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</si>
  <si>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</si>
  <si>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</si>
  <si>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</si>
  <si>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</si>
  <si>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</si>
  <si>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</si>
  <si>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</si>
  <si>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</si>
  <si>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</si>
  <si>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</si>
  <si>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</si>
  <si>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</si>
  <si>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</si>
  <si>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</si>
  <si>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</si>
  <si>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</si>
  <si>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</si>
  <si>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</si>
  <si>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</si>
  <si>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</si>
  <si>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</si>
  <si>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</si>
  <si>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</si>
  <si>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</si>
  <si>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</si>
  <si>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</si>
  <si>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</si>
  <si>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</si>
  <si>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</si>
  <si>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</si>
  <si>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</si>
  <si>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</si>
  <si>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</si>
  <si>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</si>
  <si>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</si>
  <si>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</si>
  <si>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</si>
  <si>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</si>
  <si>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</si>
  <si>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</si>
  <si>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</si>
  <si>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</si>
  <si>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</si>
  <si>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</si>
  <si>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</si>
  <si>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</si>
  <si>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</si>
  <si>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</si>
  <si>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</si>
  <si>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</si>
  <si>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</si>
  <si>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</si>
  <si>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</si>
  <si>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</si>
  <si>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</si>
  <si>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</si>
  <si>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</si>
  <si>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</si>
  <si>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</si>
  <si>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</si>
  <si>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</si>
  <si>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</si>
  <si>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</si>
  <si>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</si>
  <si>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</si>
  <si>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</si>
  <si>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</si>
  <si>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</si>
  <si>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</si>
  <si>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</si>
  <si>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</si>
  <si>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</si>
  <si>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</si>
  <si>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</si>
  <si>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</si>
  <si>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</si>
  <si>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</si>
  <si>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</si>
  <si>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</si>
  <si>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</si>
  <si>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</si>
  <si>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</si>
  <si>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</si>
  <si>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</si>
  <si>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</si>
  <si>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</si>
  <si>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</si>
  <si>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</si>
  <si>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</si>
  <si>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</si>
  <si>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</si>
  <si>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</si>
  <si>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</si>
  <si>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</si>
  <si>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</si>
  <si>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</si>
  <si>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</si>
  <si>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</si>
  <si>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</si>
  <si>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</si>
  <si>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</si>
  <si>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</si>
  <si>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</si>
  <si>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</si>
  <si>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</si>
  <si>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</si>
  <si>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</si>
  <si>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</si>
  <si>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</si>
  <si>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</si>
  <si>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</si>
  <si>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</si>
  <si>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</si>
  <si>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</si>
  <si>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</si>
  <si>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</si>
  <si>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</si>
  <si>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</si>
  <si>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</si>
  <si>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</si>
  <si>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</si>
  <si>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</si>
  <si>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</si>
  <si>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</si>
  <si>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</si>
  <si>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</si>
  <si>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</si>
  <si>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</si>
  <si>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</si>
  <si>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</si>
  <si>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</si>
  <si>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</si>
  <si>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</si>
  <si>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</si>
  <si>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</si>
  <si>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</si>
  <si>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</si>
  <si>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</si>
  <si>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</si>
  <si>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</si>
  <si>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</si>
  <si>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</si>
  <si>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</si>
  <si>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</si>
  <si>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</si>
  <si>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</si>
  <si>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</si>
  <si>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</si>
  <si>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</si>
  <si>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</si>
  <si>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</si>
  <si>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</si>
  <si>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</si>
  <si>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</si>
  <si>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</si>
  <si>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</si>
  <si>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</si>
  <si>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</si>
  <si>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</si>
  <si>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</si>
  <si>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</si>
  <si>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</si>
  <si>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</si>
  <si>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</si>
  <si>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</si>
  <si>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</si>
  <si>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</si>
  <si>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</si>
  <si>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</si>
  <si>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</si>
  <si>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</si>
  <si>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</si>
  <si>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</si>
  <si>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</si>
  <si>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</si>
  <si>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</si>
  <si>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</si>
  <si>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</si>
  <si>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</si>
  <si>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</si>
  <si>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</si>
  <si>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</si>
  <si>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</si>
  <si>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</si>
  <si>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</si>
  <si>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</si>
  <si>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</si>
  <si>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</si>
  <si>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</si>
  <si>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</si>
  <si>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</si>
  <si>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</si>
  <si>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</si>
  <si>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</si>
  <si>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</si>
  <si>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</si>
  <si>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</si>
  <si>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</si>
  <si>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</si>
  <si>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</si>
  <si>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</si>
  <si>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</si>
  <si>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</si>
  <si>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</si>
  <si>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</si>
  <si>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</si>
  <si>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</si>
  <si>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</si>
  <si>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</si>
  <si>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</si>
  <si>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</si>
  <si>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</si>
  <si>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</si>
  <si>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</si>
  <si>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</si>
  <si>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</si>
  <si>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</si>
  <si>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</si>
  <si>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</si>
  <si>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</si>
  <si>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</si>
  <si>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</si>
  <si>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</si>
  <si>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</si>
  <si>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</si>
  <si>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</si>
  <si>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</si>
  <si>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</si>
  <si>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</si>
  <si>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</si>
  <si>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</si>
  <si>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</si>
  <si>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</si>
  <si>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</si>
  <si>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</si>
  <si>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</si>
  <si>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</si>
  <si>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</si>
  <si>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</si>
  <si>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</si>
  <si>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</si>
  <si>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</si>
  <si>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</si>
  <si>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</si>
  <si>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</si>
  <si>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</si>
  <si>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</si>
  <si>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</si>
  <si>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</si>
  <si>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</si>
  <si>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</si>
  <si>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</si>
  <si>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</si>
  <si>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</si>
  <si>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</si>
  <si>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</si>
  <si>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</si>
  <si>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</si>
  <si>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</si>
  <si>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</si>
  <si>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</si>
  <si>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</si>
  <si>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</si>
  <si>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</si>
  <si>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</si>
  <si>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</si>
  <si>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</si>
  <si>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</si>
  <si>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</si>
  <si>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</si>
  <si>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</si>
  <si>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</si>
  <si>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</si>
  <si>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</si>
  <si>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</si>
  <si>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</si>
  <si>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</si>
  <si>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</si>
  <si>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</si>
  <si>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</si>
  <si>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</si>
  <si>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</si>
  <si>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</si>
  <si>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</si>
  <si>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</si>
  <si>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</si>
  <si>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</si>
  <si>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</si>
  <si>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</si>
  <si>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</si>
  <si>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</si>
  <si>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</si>
  <si>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</si>
  <si>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</si>
  <si>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</si>
  <si>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</si>
  <si>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</si>
  <si>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</si>
  <si>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</si>
  <si>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</si>
  <si>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</si>
  <si>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</si>
  <si>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</si>
  <si>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</si>
  <si>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</si>
  <si>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</si>
  <si>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</si>
  <si>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</si>
  <si>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</si>
  <si>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</si>
  <si>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</si>
  <si>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</si>
  <si>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</si>
  <si>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</si>
  <si>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</si>
  <si>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</si>
  <si>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</si>
  <si>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</si>
  <si>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</si>
  <si>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</si>
  <si>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</si>
  <si>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</si>
  <si>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</si>
  <si>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</si>
  <si>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</si>
  <si>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</si>
  <si>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</si>
  <si>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</si>
  <si>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</si>
  <si>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</si>
  <si>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</si>
  <si>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</si>
  <si>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</si>
  <si>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</si>
  <si>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</si>
  <si>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</si>
  <si>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</si>
  <si>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</si>
  <si>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</si>
  <si>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</si>
  <si>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</si>
  <si>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</si>
  <si>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</si>
  <si>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</si>
  <si>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</si>
  <si>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</si>
  <si>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</si>
  <si>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</si>
  <si>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</si>
  <si>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</si>
  <si>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</si>
  <si>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</si>
  <si>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</si>
  <si>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</si>
  <si>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</si>
  <si>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</si>
  <si>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</si>
  <si>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</si>
  <si>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</si>
  <si>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</si>
  <si>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</si>
  <si>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</si>
  <si>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</si>
  <si>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</si>
  <si>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</si>
  <si>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</si>
  <si>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</si>
  <si>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</si>
  <si>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</si>
  <si>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</si>
  <si>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</si>
  <si>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</si>
  <si>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</si>
  <si>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</si>
  <si>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</si>
  <si>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</si>
  <si>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</si>
  <si>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</si>
  <si>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</si>
  <si>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</si>
  <si>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</si>
  <si>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</si>
  <si>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</si>
  <si>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</si>
  <si>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</si>
  <si>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</si>
  <si>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</si>
  <si>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</si>
  <si>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</si>
  <si>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</si>
  <si>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</si>
  <si>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</si>
  <si>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</si>
  <si>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</si>
  <si>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</si>
  <si>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</si>
  <si>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</si>
  <si>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</si>
  <si>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</si>
  <si>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</si>
  <si>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</si>
  <si>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</si>
  <si>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</si>
  <si>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</si>
  <si>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</si>
  <si>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</si>
  <si>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</si>
  <si>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</si>
  <si>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</si>
  <si>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</si>
  <si>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</si>
  <si>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</si>
  <si>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</si>
  <si>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</si>
  <si>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</si>
  <si>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</si>
  <si>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</si>
  <si>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</si>
  <si>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</si>
  <si>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</si>
  <si>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</si>
  <si>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</si>
  <si>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</si>
  <si>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</si>
  <si>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</si>
  <si>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</si>
  <si>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</si>
  <si>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</si>
  <si>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</si>
  <si>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</si>
  <si>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</si>
  <si>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</si>
  <si>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</si>
  <si>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</si>
  <si>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</si>
  <si>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</si>
  <si>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</si>
  <si>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</si>
  <si>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</si>
  <si>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</si>
  <si>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</si>
  <si>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</si>
  <si>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</si>
  <si>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</si>
  <si>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</si>
  <si>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</si>
  <si>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</si>
  <si>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</si>
  <si>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</si>
  <si>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</si>
  <si>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</si>
  <si>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</si>
  <si>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</si>
  <si>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</si>
  <si>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</si>
  <si>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</si>
  <si>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</si>
  <si>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</si>
  <si>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</si>
  <si>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</si>
  <si>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</si>
  <si>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</si>
  <si>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</si>
  <si>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</si>
  <si>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</si>
  <si>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</si>
  <si>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</si>
  <si>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</si>
  <si>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</si>
  <si>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</si>
  <si>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</si>
  <si>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</si>
  <si>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</si>
  <si>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</si>
  <si>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</si>
  <si>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</si>
  <si>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</si>
  <si>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</si>
  <si>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</si>
  <si>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</si>
  <si>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</si>
  <si>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</si>
  <si>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</si>
  <si>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</si>
  <si>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</si>
  <si>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</si>
  <si>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</si>
  <si>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</si>
  <si>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</si>
  <si>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</si>
  <si>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</si>
  <si>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</si>
  <si>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</si>
  <si>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</si>
  <si>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</si>
  <si>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</si>
  <si>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</si>
  <si>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</si>
  <si>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</si>
  <si>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</si>
  <si>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</si>
  <si>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</si>
  <si>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</si>
  <si>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</si>
  <si>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</si>
  <si>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</si>
  <si>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</si>
  <si>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</si>
  <si>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</si>
  <si>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</si>
  <si>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</si>
  <si>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</si>
  <si>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</si>
  <si>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</si>
  <si>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</si>
  <si>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</si>
  <si>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</si>
  <si>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</si>
  <si>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</si>
  <si>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</si>
  <si>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</si>
  <si>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</si>
  <si>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</si>
  <si>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</si>
  <si>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</si>
  <si>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</si>
  <si>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</si>
  <si>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</si>
  <si>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</si>
  <si>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</si>
  <si>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</si>
  <si>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</si>
  <si>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</si>
  <si>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</si>
  <si>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</si>
  <si>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</si>
  <si>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</si>
  <si>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</si>
  <si>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</si>
  <si>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</si>
  <si>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</si>
  <si>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</si>
  <si>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</si>
  <si>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</si>
  <si>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</si>
  <si>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</si>
  <si>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</si>
  <si>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</si>
  <si>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</si>
  <si>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</si>
  <si>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</si>
  <si>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</si>
  <si>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</si>
  <si>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</si>
  <si>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</si>
  <si>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</si>
  <si>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</si>
  <si>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</si>
  <si>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</si>
  <si>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</si>
  <si>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</si>
  <si>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</si>
  <si>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</si>
  <si>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</si>
  <si>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</si>
  <si>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</si>
  <si>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</si>
  <si>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</si>
  <si>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</si>
  <si>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</si>
  <si>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</si>
  <si>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</si>
  <si>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</si>
  <si>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</si>
  <si>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</si>
  <si>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</si>
  <si>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</si>
  <si>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</si>
  <si>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</si>
  <si>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</si>
  <si>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</si>
  <si>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</si>
  <si>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</si>
  <si>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</si>
  <si>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</si>
  <si>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</si>
  <si>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</si>
  <si>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</si>
  <si>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</si>
  <si>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</si>
  <si>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</si>
  <si>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</si>
  <si>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</si>
  <si>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</si>
  <si>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</si>
  <si>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</si>
  <si>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</si>
  <si>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</si>
  <si>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</si>
  <si>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</si>
  <si>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</si>
  <si>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</si>
  <si>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</si>
  <si>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</si>
  <si>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</si>
  <si>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</si>
  <si>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</si>
  <si>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</si>
  <si>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</si>
  <si>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</si>
  <si>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</si>
  <si>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</si>
  <si>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</si>
  <si>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</si>
  <si>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</si>
  <si>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</si>
  <si>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</si>
  <si>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</si>
  <si>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</si>
  <si>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</si>
  <si>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</si>
  <si>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</si>
  <si>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</si>
  <si>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</si>
  <si>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</si>
  <si>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</si>
  <si>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</si>
  <si>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</si>
  <si>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</si>
  <si>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</si>
  <si>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</si>
  <si>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</si>
  <si>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</si>
  <si>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</si>
  <si>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</si>
  <si>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</si>
  <si>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</si>
  <si>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</si>
  <si>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</si>
  <si>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</si>
  <si>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</si>
  <si>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</si>
  <si>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</si>
  <si>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</si>
  <si>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</si>
  <si>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</si>
  <si>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</si>
  <si>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</si>
  <si>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</si>
  <si>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</si>
  <si>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</si>
  <si>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</si>
  <si>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</si>
  <si>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</si>
  <si>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</si>
  <si>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</si>
  <si>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</si>
  <si>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</si>
  <si>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</si>
  <si>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</si>
  <si>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</si>
  <si>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</si>
  <si>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</si>
  <si>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</si>
  <si>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</si>
  <si>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</si>
  <si>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</si>
  <si>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</si>
  <si>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</si>
  <si>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</si>
  <si>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</si>
  <si>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</si>
  <si>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</si>
  <si>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</si>
  <si>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</si>
  <si>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</si>
  <si>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</si>
  <si>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</si>
  <si>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</si>
  <si>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</si>
  <si>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</si>
  <si>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</si>
  <si>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</si>
  <si>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</si>
  <si>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</si>
  <si>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</si>
  <si>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</si>
  <si>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</si>
  <si>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</si>
  <si>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</si>
  <si>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</si>
  <si>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</si>
  <si>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</si>
  <si>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</si>
  <si>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</si>
  <si>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</si>
  <si>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</si>
  <si>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</si>
  <si>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</si>
  <si>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</si>
  <si>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</si>
  <si>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</si>
  <si>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</si>
  <si>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</si>
  <si>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</si>
  <si>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</si>
  <si>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</si>
  <si>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</si>
  <si>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</si>
  <si>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</si>
  <si>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</si>
  <si>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</si>
  <si>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</si>
  <si>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</si>
  <si>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</si>
  <si>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</si>
  <si>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</si>
  <si>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</si>
  <si>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</si>
  <si>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</si>
  <si>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</si>
  <si>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</si>
  <si>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</si>
  <si>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</si>
  <si>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</si>
  <si>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</si>
  <si>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</si>
  <si>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</si>
  <si>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</si>
  <si>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</si>
  <si>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</si>
  <si>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</si>
  <si>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</si>
  <si>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</si>
  <si>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</si>
  <si>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</si>
  <si>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</si>
  <si>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</si>
  <si>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</si>
  <si>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</si>
  <si>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</si>
  <si>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</si>
  <si>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</si>
  <si>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</si>
  <si>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</si>
  <si>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</si>
  <si>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</si>
  <si>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</si>
  <si>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</si>
  <si>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</si>
  <si>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</si>
  <si>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</si>
  <si>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</si>
  <si>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</si>
  <si>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</si>
  <si>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</si>
  <si>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</si>
  <si>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</si>
  <si>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</si>
  <si>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</si>
  <si>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</si>
  <si>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</si>
  <si>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</si>
  <si>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</si>
  <si>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</si>
  <si>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</si>
  <si>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</si>
  <si>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</si>
  <si>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</si>
  <si>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</si>
  <si>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</si>
  <si>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</si>
  <si>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</si>
  <si>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</si>
  <si>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</si>
  <si>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</si>
  <si>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</si>
  <si>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</si>
  <si>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</si>
  <si>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</si>
  <si>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</si>
  <si>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</si>
  <si>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</si>
  <si>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</si>
  <si>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</si>
  <si>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</si>
  <si>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</si>
  <si>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</si>
  <si>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</si>
  <si>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</si>
  <si>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</si>
  <si>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</si>
  <si>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</si>
  <si>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</si>
  <si>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</si>
  <si>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</si>
  <si>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</si>
  <si>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</si>
  <si>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</si>
  <si>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</si>
  <si>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</si>
  <si>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</si>
  <si>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</si>
  <si>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</si>
  <si>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</si>
  <si>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</si>
  <si>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</si>
  <si>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</si>
  <si>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</si>
  <si>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</si>
  <si>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</si>
  <si>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</si>
  <si>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</si>
  <si>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</si>
  <si>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</si>
  <si>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</si>
  <si>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</si>
  <si>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</si>
  <si>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</si>
  <si>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</si>
  <si>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</si>
  <si>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</si>
  <si>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</si>
  <si>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</si>
  <si>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</si>
  <si>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</si>
  <si>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</si>
  <si>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</si>
  <si>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</si>
  <si>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</si>
  <si>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</si>
  <si>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</si>
  <si>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</si>
  <si>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</si>
  <si>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</si>
  <si>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</si>
  <si>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</si>
  <si>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</si>
  <si>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</si>
  <si>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</si>
  <si>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</si>
  <si>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</si>
  <si>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</si>
  <si>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</si>
  <si>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</si>
  <si>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</si>
  <si>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</si>
  <si>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</si>
  <si>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</si>
  <si>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</si>
  <si>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</si>
  <si>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</si>
  <si>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</si>
  <si>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</si>
  <si>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</si>
  <si>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</si>
  <si>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</si>
  <si>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</si>
  <si>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</si>
  <si>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</si>
  <si>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</si>
  <si>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</si>
  <si>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</si>
  <si>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</si>
  <si>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</si>
  <si>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</si>
  <si>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</si>
  <si>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</si>
  <si>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</si>
  <si>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</si>
  <si>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</si>
  <si>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</si>
  <si>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</si>
  <si>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</si>
  <si>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</si>
  <si>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</si>
  <si>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</si>
  <si>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</si>
  <si>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</si>
  <si>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</si>
  <si>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</si>
  <si>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</si>
  <si>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</si>
  <si>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</si>
  <si>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</si>
  <si>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</si>
  <si>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</si>
  <si>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</si>
  <si>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</si>
  <si>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</si>
  <si>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</si>
  <si>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</si>
  <si>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</si>
  <si>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</si>
  <si>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</si>
  <si>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</si>
  <si>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</si>
  <si>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</si>
  <si>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</si>
  <si>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</si>
  <si>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</si>
  <si>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</si>
  <si>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</si>
  <si>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</si>
  <si>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</si>
  <si>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</si>
  <si>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</si>
  <si>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</si>
  <si>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</si>
  <si>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</si>
  <si>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</si>
  <si>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</si>
  <si>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</si>
  <si>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</si>
  <si>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</si>
  <si>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</si>
  <si>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</si>
  <si>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</si>
  <si>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</si>
  <si>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</si>
  <si>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</si>
  <si>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</si>
  <si>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</si>
  <si>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</si>
  <si>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</si>
  <si>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</si>
  <si>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</si>
  <si>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</si>
  <si>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</si>
  <si>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</si>
  <si>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</si>
  <si>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</si>
  <si>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</si>
  <si>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</si>
  <si>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</si>
  <si>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</si>
  <si>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</si>
  <si>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</si>
  <si>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</si>
  <si>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</si>
  <si>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</si>
  <si>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</si>
  <si>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</si>
  <si>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</si>
  <si>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</si>
  <si>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</si>
  <si>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</si>
  <si>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</si>
  <si>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</si>
  <si>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</si>
  <si>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</si>
  <si>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</si>
  <si>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</si>
  <si>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</si>
  <si>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</si>
  <si>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</si>
  <si>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</si>
  <si>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</si>
  <si>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</si>
  <si>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</si>
  <si>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</si>
  <si>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</si>
  <si>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</si>
  <si>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</si>
  <si>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</si>
  <si>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</si>
  <si>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</si>
  <si>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</si>
  <si>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</si>
  <si>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</si>
  <si>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</si>
  <si>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</si>
  <si>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</si>
  <si>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</si>
  <si>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</si>
  <si>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</si>
  <si>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</si>
  <si>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</si>
  <si>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</si>
  <si>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</si>
  <si>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</si>
  <si>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</si>
  <si>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</si>
  <si>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</si>
  <si>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</si>
  <si>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</si>
  <si>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</si>
  <si>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</si>
  <si>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</si>
  <si>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</si>
  <si>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</si>
  <si>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</si>
  <si>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</si>
  <si>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</si>
  <si>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</si>
  <si>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</si>
  <si>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</si>
  <si>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</si>
  <si>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</si>
  <si>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</si>
  <si>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</si>
  <si>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</si>
  <si>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</si>
  <si>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</si>
  <si>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</si>
  <si>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</si>
  <si>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</si>
  <si>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</si>
  <si>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</si>
  <si>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</si>
  <si>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</si>
  <si>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</si>
  <si>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</si>
  <si>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</si>
  <si>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</si>
  <si>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</si>
  <si>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</si>
  <si>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</si>
  <si>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</si>
  <si>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</si>
  <si>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</si>
  <si>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</si>
  <si>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</si>
  <si>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</si>
  <si>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</si>
  <si>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</si>
  <si>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</si>
  <si>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</si>
  <si>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</si>
  <si>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</si>
  <si>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</si>
  <si>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</si>
  <si>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</si>
  <si>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</si>
  <si>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</si>
  <si>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</si>
  <si>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</si>
  <si>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</si>
  <si>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</si>
  <si>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</si>
  <si>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</si>
  <si>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</si>
  <si>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</si>
  <si>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</si>
  <si>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</si>
  <si>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</si>
  <si>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</si>
  <si>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</si>
  <si>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</si>
  <si>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</si>
  <si>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</si>
  <si>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</si>
  <si>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</si>
  <si>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</si>
  <si>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</si>
  <si>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</si>
  <si>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</si>
  <si>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</si>
  <si>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</si>
  <si>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</si>
  <si>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</si>
  <si>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</si>
  <si>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</si>
  <si>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</si>
  <si>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</si>
  <si>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</si>
  <si>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</si>
  <si>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</si>
  <si>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</si>
  <si>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</si>
  <si>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</si>
  <si>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</si>
  <si>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</si>
  <si>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</si>
  <si>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</si>
  <si>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</si>
  <si>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</si>
  <si>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</si>
  <si>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</si>
  <si>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</si>
  <si>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</si>
  <si>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</si>
  <si>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</si>
  <si>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</si>
  <si>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</si>
  <si>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</si>
  <si>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</si>
  <si>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</si>
  <si>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</si>
  <si>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</si>
  <si>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</si>
  <si>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</si>
  <si>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</si>
  <si>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</si>
  <si>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</si>
  <si>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</si>
  <si>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</si>
  <si>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</si>
  <si>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</si>
  <si>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</si>
  <si>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</si>
  <si>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</si>
  <si>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</si>
  <si>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</si>
  <si>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</si>
  <si>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</si>
  <si>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</si>
  <si>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</si>
  <si>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</si>
  <si>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</si>
  <si>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</si>
  <si>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</si>
  <si>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</si>
  <si>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</si>
  <si>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</si>
  <si>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</si>
  <si>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</si>
  <si>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</si>
  <si>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</si>
  <si>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</si>
  <si>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</si>
  <si>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</si>
  <si>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</si>
  <si>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</si>
  <si>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</si>
  <si>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</si>
  <si>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</si>
  <si>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</si>
  <si>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</si>
  <si>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</si>
  <si>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</si>
  <si>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</si>
  <si>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</si>
  <si>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</si>
  <si>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</si>
  <si>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</si>
  <si>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</si>
  <si>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</si>
  <si>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</si>
  <si>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</si>
  <si>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</si>
  <si>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</si>
  <si>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</si>
  <si>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</si>
  <si>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</si>
  <si>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</si>
  <si>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</si>
  <si>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</si>
  <si>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</si>
  <si>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</si>
  <si>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</si>
  <si>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</si>
  <si>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</si>
  <si>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</si>
  <si>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</si>
  <si>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</si>
  <si>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</si>
  <si>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</si>
  <si>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</si>
  <si>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</si>
  <si>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</si>
  <si>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</si>
  <si>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</si>
  <si>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</si>
  <si>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</si>
  <si>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</si>
  <si>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</si>
  <si>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</si>
  <si>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</si>
  <si>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</si>
  <si>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</si>
  <si>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</si>
  <si>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</si>
  <si>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</si>
  <si>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</si>
  <si>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</si>
  <si>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</si>
  <si>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</si>
  <si>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</si>
  <si>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</si>
  <si>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</si>
  <si>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</si>
  <si>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</si>
  <si>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</si>
  <si>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</si>
  <si>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</si>
  <si>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</si>
  <si>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</si>
  <si>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</si>
  <si>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</si>
  <si>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</si>
  <si>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</si>
  <si>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</si>
  <si>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</si>
  <si>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</si>
  <si>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</si>
  <si>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</si>
  <si>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</si>
  <si>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</si>
  <si>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</si>
  <si>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</si>
  <si>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</si>
  <si>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</si>
  <si>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</si>
  <si>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</si>
  <si>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</si>
  <si>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</si>
  <si>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</si>
  <si>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</si>
  <si>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</si>
  <si>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</si>
  <si>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</si>
  <si>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</si>
  <si>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</si>
  <si>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</si>
  <si>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</si>
  <si>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</si>
  <si>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</si>
  <si>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</si>
  <si>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</si>
  <si>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</si>
  <si>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</si>
  <si>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</si>
  <si>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</si>
  <si>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</si>
  <si>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</si>
  <si>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</si>
  <si>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</si>
  <si>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</si>
  <si>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</si>
  <si>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</si>
  <si>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</si>
  <si>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</si>
  <si>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</si>
  <si>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</si>
  <si>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</si>
  <si>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</si>
  <si>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</si>
  <si>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</si>
  <si>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</si>
  <si>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</si>
  <si>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</si>
  <si>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</si>
  <si>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</si>
  <si>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</si>
  <si>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</si>
  <si>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</si>
  <si>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</si>
  <si>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</si>
  <si>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</si>
  <si>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</si>
  <si>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</si>
  <si>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</si>
  <si>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</si>
  <si>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</si>
  <si>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</si>
  <si>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</si>
  <si>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</si>
  <si>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</si>
  <si>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</si>
  <si>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</si>
  <si>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</si>
  <si>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</si>
  <si>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</si>
  <si>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</si>
  <si>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</si>
  <si>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</si>
  <si>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</si>
  <si>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</si>
  <si>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</si>
  <si>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</si>
  <si>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</si>
  <si>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</si>
  <si>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</si>
  <si>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</si>
  <si>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</si>
  <si>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</si>
  <si>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</si>
  <si>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</si>
  <si>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</si>
  <si>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</si>
  <si>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</si>
  <si>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</si>
  <si>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</si>
  <si>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</si>
  <si>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</si>
  <si>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</si>
  <si>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</si>
  <si>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</si>
  <si>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</si>
  <si>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</si>
  <si>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</si>
  <si>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</si>
  <si>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</si>
  <si>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</si>
  <si>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</si>
  <si>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</si>
  <si>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</si>
  <si>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</si>
  <si>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</si>
  <si>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</si>
  <si>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</si>
  <si>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</si>
  <si>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</si>
  <si>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</si>
  <si>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</si>
  <si>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</si>
  <si>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</si>
  <si>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</si>
  <si>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</si>
  <si>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</si>
  <si>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</si>
  <si>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</si>
  <si>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</si>
  <si>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</si>
  <si>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</si>
  <si>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</si>
  <si>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</si>
  <si>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</si>
  <si>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</si>
  <si>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</si>
  <si>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</si>
  <si>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</si>
  <si>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</si>
  <si>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</si>
  <si>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</si>
  <si>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</si>
  <si>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</si>
  <si>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</si>
  <si>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</si>
  <si>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</si>
  <si>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</si>
  <si>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</si>
  <si>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</si>
  <si>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</si>
  <si>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</si>
  <si>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</si>
  <si>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</si>
  <si>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</si>
  <si>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</si>
  <si>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</si>
  <si>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</si>
  <si>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</si>
  <si>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</si>
  <si>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</si>
  <si>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</si>
  <si>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</si>
  <si>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</si>
  <si>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</si>
  <si>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</si>
  <si>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</si>
  <si>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</si>
  <si>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</si>
  <si>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</si>
  <si>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</si>
  <si>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</si>
  <si>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</si>
  <si>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</si>
  <si>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</si>
  <si>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</si>
  <si>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</si>
  <si>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</si>
  <si>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</si>
  <si>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</si>
  <si>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</si>
  <si>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</si>
  <si>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</si>
  <si>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</si>
  <si>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</si>
  <si>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</si>
  <si>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</si>
  <si>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</si>
  <si>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</si>
  <si>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</si>
  <si>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</si>
  <si>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</si>
  <si>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</si>
  <si>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</si>
  <si>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</si>
  <si>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</si>
  <si>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</si>
  <si>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</si>
  <si>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</si>
  <si>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</si>
  <si>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</si>
  <si>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</si>
  <si>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</si>
  <si>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</si>
  <si>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</si>
  <si>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</si>
  <si>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</si>
  <si>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</si>
  <si>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</si>
  <si>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</si>
  <si>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</si>
  <si>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</si>
  <si>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</si>
  <si>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</si>
  <si>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</si>
  <si>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</si>
  <si>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</si>
  <si>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</si>
  <si>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</si>
  <si>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</si>
  <si>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</si>
  <si>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</si>
  <si>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</si>
  <si>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</si>
  <si>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</si>
  <si>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</si>
  <si>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</si>
  <si>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</si>
  <si>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</si>
  <si>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</si>
  <si>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</si>
  <si>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</si>
  <si>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</si>
  <si>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</si>
  <si>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</si>
  <si>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</si>
  <si>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</si>
  <si>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</si>
  <si>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</si>
  <si>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</si>
  <si>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</si>
  <si>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</si>
  <si>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</si>
  <si>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</si>
  <si>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</si>
  <si>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</si>
  <si>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</si>
  <si>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</si>
  <si>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</si>
  <si>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</si>
  <si>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</si>
  <si>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</si>
  <si>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</si>
  <si>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</si>
  <si>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</si>
  <si>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</si>
  <si>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</si>
  <si>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</si>
  <si>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</si>
  <si>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</si>
  <si>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</si>
  <si>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</si>
  <si>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</si>
  <si>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</si>
  <si>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</si>
  <si>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</si>
  <si>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</si>
  <si>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</si>
  <si>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</si>
  <si>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</si>
  <si>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</si>
  <si>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</si>
  <si>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</si>
  <si>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</si>
  <si>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</si>
  <si>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</si>
  <si>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</si>
  <si>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</si>
  <si>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</si>
  <si>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</si>
  <si>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</si>
  <si>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</si>
  <si>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</si>
  <si>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</si>
  <si>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</si>
  <si>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</si>
  <si>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</si>
  <si>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</si>
  <si>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</si>
  <si>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</si>
  <si>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</si>
  <si>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</si>
  <si>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</si>
  <si>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</si>
  <si>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</si>
  <si>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</si>
  <si>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</si>
  <si>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</si>
  <si>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</si>
  <si>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</si>
  <si>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</si>
  <si>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</si>
  <si>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</si>
  <si>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</si>
  <si>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</si>
  <si>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</si>
  <si>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</si>
  <si>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</si>
  <si>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</si>
  <si>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</si>
  <si>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</si>
  <si>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</si>
  <si>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</si>
  <si>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</si>
  <si>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</si>
  <si>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</si>
  <si>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</si>
  <si>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</si>
  <si>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</si>
  <si>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</si>
  <si>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</si>
  <si>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</si>
  <si>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</si>
  <si>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</si>
  <si>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</si>
  <si>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</si>
  <si>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</si>
  <si>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</si>
  <si>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</si>
  <si>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</si>
  <si>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</si>
  <si>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</si>
  <si>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</si>
  <si>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</si>
  <si>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</si>
  <si>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</si>
  <si>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</si>
  <si>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</si>
  <si>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</si>
  <si>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</si>
  <si>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</si>
  <si>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</si>
  <si>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</si>
  <si>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</si>
  <si>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</si>
  <si>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</si>
  <si>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</si>
  <si>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</si>
  <si>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</si>
  <si>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</si>
  <si>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</si>
  <si>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</si>
  <si>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</si>
  <si>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</si>
  <si>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</si>
  <si>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</si>
  <si>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</si>
  <si>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</si>
  <si>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</si>
  <si>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</si>
  <si>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</si>
  <si>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</si>
  <si>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</si>
  <si>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</si>
  <si>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</si>
  <si>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</si>
  <si>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</si>
  <si>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</si>
  <si>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</si>
  <si>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</si>
  <si>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</si>
  <si>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</si>
  <si>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</si>
  <si>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</si>
  <si>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</si>
  <si>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</si>
  <si>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</si>
  <si>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</si>
  <si>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</si>
  <si>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</si>
  <si>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</si>
  <si>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</si>
  <si>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</si>
  <si>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</si>
  <si>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</si>
  <si>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</si>
  <si>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</si>
  <si>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</si>
  <si>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</si>
  <si>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</si>
  <si>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</si>
  <si>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</si>
  <si>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</si>
  <si>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</si>
  <si>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</si>
  <si>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</si>
  <si>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</si>
  <si>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</si>
  <si>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</si>
  <si>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</si>
  <si>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</si>
  <si>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</si>
  <si>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</si>
  <si>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</si>
  <si>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</si>
  <si>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</si>
  <si>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</si>
  <si>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</si>
  <si>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</si>
  <si>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</si>
  <si>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</si>
  <si>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</si>
  <si>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</si>
  <si>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</si>
  <si>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</si>
  <si>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</si>
  <si>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</si>
  <si>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</si>
  <si>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</si>
  <si>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</si>
  <si>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</si>
  <si>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</si>
  <si>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</si>
  <si>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</si>
  <si>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</si>
  <si>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</si>
  <si>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</si>
  <si>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</si>
  <si>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</si>
  <si>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</si>
  <si>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</si>
  <si>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</si>
  <si>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</si>
  <si>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</si>
  <si>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</si>
  <si>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</si>
  <si>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</si>
  <si>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</si>
  <si>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</si>
  <si>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</si>
  <si>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</si>
  <si>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</si>
  <si>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</si>
  <si>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</si>
  <si>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</si>
  <si>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</si>
  <si>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</si>
  <si>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</si>
  <si>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</si>
  <si>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</si>
  <si>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</si>
  <si>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</si>
  <si>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</si>
  <si>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</si>
  <si>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</si>
  <si>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</si>
  <si>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</si>
  <si>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</si>
  <si>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</si>
  <si>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</si>
  <si>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</si>
  <si>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</si>
  <si>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</si>
  <si>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</si>
  <si>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</si>
  <si>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</si>
  <si>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</si>
  <si>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</si>
  <si>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</si>
  <si>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</si>
  <si>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</si>
  <si>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</si>
  <si>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</si>
  <si>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</si>
  <si>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</si>
  <si>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</si>
  <si>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</si>
  <si>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</si>
  <si>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</si>
  <si>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</si>
  <si>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</si>
  <si>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</si>
  <si>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</si>
  <si>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</si>
  <si>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</si>
  <si>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</si>
  <si>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</si>
  <si>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</si>
  <si>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</si>
  <si>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</si>
  <si>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</si>
  <si>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</si>
  <si>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</si>
  <si>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</si>
  <si>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</si>
  <si>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</si>
  <si>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</si>
  <si>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</si>
  <si>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</si>
  <si>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</si>
  <si>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</si>
  <si>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</si>
  <si>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</si>
  <si>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</si>
  <si>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</si>
  <si>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</si>
  <si>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</si>
  <si>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</si>
  <si>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</si>
  <si>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</si>
  <si>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</si>
  <si>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</si>
  <si>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</si>
  <si>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</si>
  <si>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</si>
  <si>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</si>
  <si>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</si>
  <si>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</si>
  <si>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</si>
  <si>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</si>
  <si>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</si>
  <si>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</si>
  <si>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</si>
  <si>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</si>
  <si>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</si>
  <si>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</si>
  <si>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</si>
  <si>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</si>
  <si>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</si>
  <si>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</si>
  <si>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</si>
  <si>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</si>
  <si>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</si>
  <si>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</si>
  <si>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</si>
  <si>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</si>
  <si>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</si>
  <si>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</si>
  <si>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</si>
  <si>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</si>
  <si>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</si>
  <si>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</si>
  <si>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</si>
  <si>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</si>
  <si>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</si>
  <si>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</si>
  <si>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</si>
  <si>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</si>
  <si>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</si>
  <si>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</si>
  <si>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</si>
  <si>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</si>
  <si>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</si>
  <si>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</si>
  <si>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</si>
  <si>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</si>
  <si>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</si>
  <si>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</si>
  <si>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</si>
  <si>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</si>
  <si>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</si>
  <si>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</si>
  <si>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</si>
  <si>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</si>
  <si>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</si>
  <si>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</si>
  <si>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</si>
  <si>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</si>
  <si>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</si>
  <si>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</si>
  <si>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</si>
  <si>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</si>
  <si>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</si>
  <si>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</si>
  <si>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</si>
  <si>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</si>
  <si>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</si>
  <si>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</si>
  <si>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</si>
  <si>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</si>
  <si>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</si>
  <si>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</si>
  <si>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</si>
  <si>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</si>
  <si>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</si>
  <si>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</si>
  <si>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</si>
  <si>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</si>
  <si>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</si>
  <si>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</si>
  <si>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</si>
  <si>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</si>
  <si>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</si>
  <si>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</si>
  <si>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</si>
  <si>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</si>
  <si>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</si>
  <si>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</si>
  <si>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</si>
  <si>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</si>
  <si>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</si>
  <si>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</si>
  <si>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</si>
  <si>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</si>
  <si>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</si>
  <si>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</si>
  <si>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</si>
  <si>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</si>
  <si>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</si>
  <si>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</si>
  <si>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</si>
  <si>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</si>
  <si>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</si>
  <si>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</si>
  <si>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</si>
  <si>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</si>
  <si>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</si>
  <si>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</si>
  <si>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</si>
  <si>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</si>
  <si>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</si>
  <si>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</si>
  <si>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</si>
  <si>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</si>
  <si>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</si>
  <si>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</si>
  <si>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</si>
  <si>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</si>
  <si>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</si>
  <si>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</si>
  <si>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</si>
  <si>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</si>
  <si>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</si>
  <si>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</si>
  <si>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</si>
  <si>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</si>
  <si>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</si>
  <si>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</si>
  <si>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</si>
  <si>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</si>
  <si>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</si>
  <si>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</si>
  <si>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</si>
  <si>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</si>
  <si>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</si>
  <si>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</si>
  <si>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</si>
  <si>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</si>
  <si>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</si>
  <si>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</si>
  <si>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</si>
  <si>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</si>
  <si>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</si>
  <si>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</si>
  <si>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</si>
  <si>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</si>
  <si>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</si>
  <si>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</si>
  <si>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</si>
  <si>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</si>
  <si>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</si>
  <si>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</si>
  <si>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</si>
  <si>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</si>
  <si>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</si>
  <si>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</si>
  <si>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</si>
  <si>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</si>
  <si>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</si>
  <si>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</si>
  <si>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</si>
  <si>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</si>
  <si>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</si>
  <si>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</si>
  <si>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</si>
  <si>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</si>
  <si>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</si>
  <si>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</si>
  <si>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</si>
  <si>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</si>
  <si>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</si>
  <si>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</si>
  <si>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</si>
  <si>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</si>
  <si>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</si>
  <si>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</si>
  <si>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</si>
  <si>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</si>
  <si>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</si>
  <si>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</si>
  <si>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</si>
  <si>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</si>
  <si>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</si>
  <si>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</si>
  <si>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</si>
  <si>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</si>
  <si>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</si>
  <si>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</si>
  <si>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</si>
  <si>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</si>
  <si>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</si>
  <si>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</si>
  <si>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</si>
  <si>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</si>
  <si>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</si>
  <si>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</si>
  <si>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</si>
  <si>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</si>
  <si>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</si>
  <si>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</si>
  <si>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</si>
  <si>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</si>
  <si>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</si>
  <si>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</si>
  <si>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</si>
  <si>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</si>
  <si>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</si>
  <si>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</si>
  <si>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</si>
  <si>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</si>
  <si>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</si>
  <si>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</si>
  <si>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</si>
  <si>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</si>
  <si>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</si>
  <si>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</si>
  <si>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</si>
  <si>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</si>
  <si>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</si>
  <si>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</si>
  <si>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</si>
  <si>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</si>
  <si>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</si>
  <si>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</si>
  <si>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</si>
  <si>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</si>
  <si>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</si>
  <si>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</si>
  <si>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</si>
  <si>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</si>
  <si>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</si>
  <si>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</si>
  <si>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</si>
  <si>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</si>
  <si>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</si>
  <si>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</si>
  <si>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</si>
  <si>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</si>
  <si>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</si>
  <si>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</si>
  <si>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</si>
  <si>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</si>
  <si>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</si>
  <si>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</si>
  <si>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</si>
  <si>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</si>
  <si>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</si>
  <si>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</si>
  <si>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</si>
  <si>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</si>
  <si>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</si>
  <si>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</si>
  <si>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</si>
  <si>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</si>
  <si>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</si>
  <si>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</si>
  <si>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</si>
  <si>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</si>
  <si>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</si>
  <si>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</si>
  <si>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</si>
  <si>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</si>
  <si>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</si>
  <si>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</si>
  <si>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</si>
  <si>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</si>
  <si>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</si>
  <si>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</si>
  <si>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</si>
  <si>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</si>
  <si>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</si>
  <si>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</si>
  <si>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</si>
  <si>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</si>
  <si>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</si>
  <si>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</si>
  <si>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</si>
  <si>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</si>
  <si>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</si>
  <si>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</si>
  <si>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</si>
  <si>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</si>
  <si>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</si>
  <si>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</si>
  <si>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</si>
  <si>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</si>
  <si>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</si>
  <si>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</si>
  <si>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</si>
  <si>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</si>
  <si>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</si>
  <si>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</si>
  <si>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</si>
  <si>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</si>
  <si>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</si>
  <si>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</si>
  <si>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</si>
  <si>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</si>
  <si>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</si>
  <si>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</si>
  <si>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</si>
  <si>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</si>
  <si>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</si>
  <si>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</si>
  <si>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</si>
  <si>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</si>
  <si>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</si>
  <si>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</si>
  <si>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</si>
  <si>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</si>
  <si>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</si>
  <si>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</si>
  <si>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</si>
  <si>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</si>
  <si>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</si>
  <si>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</si>
  <si>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</si>
  <si>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</si>
  <si>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</si>
  <si>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</si>
  <si>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</si>
  <si>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</si>
  <si>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</si>
  <si>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</si>
  <si>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</si>
  <si>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</si>
  <si>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</si>
  <si>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</si>
  <si>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</si>
  <si>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</si>
  <si>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</si>
  <si>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</si>
  <si>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</si>
  <si>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</si>
  <si>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</si>
  <si>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</si>
  <si>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</si>
  <si>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</si>
  <si>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</si>
  <si>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</si>
  <si>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</si>
  <si>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</si>
  <si>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</si>
  <si>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</si>
  <si>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</si>
  <si>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</si>
  <si>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</si>
  <si>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</si>
  <si>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</si>
  <si>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</si>
  <si>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</si>
  <si>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</si>
  <si>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</si>
  <si>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</si>
  <si>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</si>
  <si>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</si>
  <si>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</si>
  <si>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</si>
  <si>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</si>
  <si>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</si>
  <si>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</si>
  <si>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</si>
  <si>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</si>
  <si>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</si>
  <si>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</si>
  <si>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</si>
  <si>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</si>
  <si>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</si>
  <si>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</si>
  <si>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</si>
  <si>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</si>
  <si>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</si>
  <si>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</si>
  <si>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</si>
  <si>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</si>
  <si>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</si>
  <si>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</si>
  <si>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</si>
  <si>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</si>
  <si>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</si>
  <si>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</si>
  <si>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</si>
  <si>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</si>
  <si>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</si>
  <si>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</si>
  <si>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</si>
  <si>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</si>
  <si>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</si>
  <si>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</si>
  <si>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</si>
  <si>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</si>
  <si>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</si>
  <si>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</si>
  <si>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</si>
  <si>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</si>
  <si>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</si>
  <si>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</si>
  <si>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</si>
  <si>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</si>
  <si>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</si>
  <si>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</si>
  <si>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</si>
  <si>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</si>
  <si>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</si>
  <si>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</si>
  <si>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</si>
  <si>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</si>
  <si>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</si>
  <si>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</si>
  <si>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</si>
  <si>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</si>
  <si>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</si>
  <si>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</si>
  <si>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</si>
  <si>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</si>
  <si>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</si>
  <si>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</si>
  <si>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</si>
  <si>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</si>
  <si>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</si>
  <si>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</si>
  <si>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</si>
  <si>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</si>
  <si>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</si>
  <si>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</si>
  <si>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</si>
  <si>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</si>
  <si>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</si>
  <si>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</si>
  <si>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</si>
  <si>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</si>
  <si>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</si>
  <si>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</si>
  <si>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</si>
  <si>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</si>
  <si>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</si>
  <si>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</si>
  <si>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</si>
  <si>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</si>
  <si>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</si>
  <si>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</si>
  <si>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</si>
  <si>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</si>
  <si>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</si>
  <si>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</si>
  <si>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</si>
  <si>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</si>
  <si>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</si>
  <si>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</si>
  <si>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</si>
  <si>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</si>
  <si>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</si>
  <si>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</si>
  <si>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</si>
  <si>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</si>
  <si>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</si>
  <si>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</si>
  <si>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</si>
  <si>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</si>
  <si>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</si>
  <si>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</si>
  <si>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</si>
  <si>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</si>
  <si>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</si>
  <si>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</si>
  <si>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</si>
  <si>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</si>
  <si>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</si>
  <si>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</si>
  <si>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</si>
  <si>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</si>
  <si>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</si>
  <si>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</si>
  <si>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</si>
  <si>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</si>
  <si>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</si>
  <si>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</si>
  <si>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</si>
  <si>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</si>
  <si>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</si>
  <si>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</si>
  <si>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</si>
  <si>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</si>
  <si>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</si>
  <si>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</si>
  <si>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</si>
  <si>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</si>
  <si>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</si>
  <si>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</si>
  <si>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</si>
  <si>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</si>
  <si>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</si>
  <si>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</si>
  <si>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</si>
  <si>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</si>
  <si>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</si>
  <si>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</si>
  <si>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</si>
  <si>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</si>
  <si>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</si>
  <si>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</si>
  <si>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</si>
  <si>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</si>
  <si>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</si>
  <si>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</si>
  <si>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</si>
  <si>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</si>
  <si>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</si>
  <si>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</si>
  <si>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</si>
  <si>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</si>
  <si>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</si>
  <si>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</si>
  <si>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</si>
  <si>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</si>
  <si>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</si>
  <si>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</si>
  <si>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</si>
  <si>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</si>
  <si>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</si>
  <si>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</si>
  <si>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</si>
  <si>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</si>
  <si>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</si>
  <si>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</si>
  <si>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</si>
  <si>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</si>
  <si>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</si>
  <si>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</si>
  <si>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</si>
  <si>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</si>
  <si>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</si>
  <si>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</si>
  <si>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</si>
  <si>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</si>
  <si>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</si>
  <si>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</si>
  <si>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</si>
  <si>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</si>
  <si>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</si>
  <si>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</si>
  <si>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</si>
  <si>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</si>
  <si>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</si>
  <si>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</si>
  <si>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</si>
  <si>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</si>
  <si>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</si>
  <si>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</si>
  <si>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</si>
  <si>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</si>
  <si>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</si>
  <si>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</si>
  <si>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</si>
  <si>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</si>
  <si>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</si>
  <si>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</si>
  <si>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</si>
  <si>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</si>
  <si>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</si>
  <si>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</si>
  <si>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</si>
  <si>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</si>
  <si>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</si>
  <si>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</si>
  <si>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</si>
  <si>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</si>
  <si>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</si>
  <si>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</si>
  <si>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</si>
  <si>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</si>
  <si>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</si>
  <si>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</si>
  <si>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</si>
  <si>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</si>
  <si>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</si>
  <si>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</si>
  <si>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</si>
  <si>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</si>
  <si>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</si>
  <si>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</si>
  <si>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</si>
  <si>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</si>
  <si>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</si>
  <si>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</si>
  <si>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</si>
  <si>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</si>
  <si>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</si>
  <si>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</si>
  <si>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</si>
  <si>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</si>
  <si>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</si>
  <si>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</si>
  <si>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</si>
  <si>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</si>
  <si>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</si>
  <si>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</si>
  <si>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</si>
  <si>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</si>
  <si>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</si>
  <si>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</si>
  <si>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</si>
  <si>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</si>
  <si>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</si>
  <si>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</si>
  <si>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</si>
  <si>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</si>
  <si>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</si>
  <si>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</si>
  <si>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</si>
  <si>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</si>
  <si>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</si>
  <si>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</si>
  <si>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</si>
  <si>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</si>
  <si>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</si>
  <si>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</si>
  <si>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</si>
  <si>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</si>
  <si>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</si>
  <si>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</si>
  <si>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</si>
  <si>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</si>
  <si>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</si>
  <si>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</si>
  <si>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</si>
  <si>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</si>
  <si>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</si>
  <si>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</si>
  <si>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</si>
  <si>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</si>
  <si>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</si>
  <si>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</si>
  <si>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</si>
  <si>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</si>
  <si>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</si>
  <si>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</si>
  <si>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</si>
  <si>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</si>
  <si>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</si>
  <si>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</si>
  <si>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</si>
  <si>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</si>
  <si>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</si>
  <si>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</si>
  <si>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</si>
  <si>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</si>
  <si>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</si>
  <si>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</si>
  <si>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</si>
  <si>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</si>
  <si>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</si>
  <si>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</si>
  <si>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</si>
  <si>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</si>
  <si>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</si>
  <si>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</si>
  <si>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</si>
  <si>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</si>
  <si>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</si>
  <si>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</si>
  <si>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</si>
  <si>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</si>
  <si>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</si>
  <si>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</si>
  <si>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</si>
  <si>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</si>
  <si>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</si>
  <si>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</si>
  <si>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</si>
  <si>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</si>
  <si>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</si>
  <si>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</si>
  <si>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</si>
  <si>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</si>
  <si>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</si>
  <si>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</si>
  <si>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</si>
  <si>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</si>
  <si>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</si>
  <si>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</si>
  <si>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</si>
  <si>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</si>
  <si>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</si>
  <si>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</si>
  <si>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</si>
  <si>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</si>
  <si>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</si>
  <si>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</si>
  <si>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</si>
  <si>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</si>
  <si>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</si>
  <si>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</si>
  <si>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</si>
  <si>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</si>
  <si>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</si>
  <si>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</si>
  <si>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</si>
  <si>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</si>
  <si>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</si>
  <si>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</si>
  <si>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</si>
  <si>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</si>
  <si>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</si>
  <si>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</si>
  <si>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</si>
  <si>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</si>
  <si>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</si>
  <si>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</si>
  <si>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</si>
  <si>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</si>
  <si>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</si>
  <si>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</si>
  <si>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</si>
  <si>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</si>
  <si>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</si>
  <si>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</si>
  <si>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</si>
  <si>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</si>
  <si>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</si>
  <si>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</si>
  <si>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</si>
  <si>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</si>
  <si>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</si>
  <si>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</si>
  <si>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</si>
  <si>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</si>
  <si>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</si>
  <si>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</si>
  <si>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</si>
  <si>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</si>
  <si>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</si>
  <si>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</si>
  <si>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</si>
  <si>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</si>
  <si>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</si>
  <si>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</si>
  <si>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</si>
  <si>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</si>
  <si>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</si>
  <si>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</si>
  <si>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</si>
  <si>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</si>
  <si>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</si>
  <si>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</si>
  <si>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</si>
  <si>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</si>
  <si>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</si>
  <si>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</si>
  <si>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</si>
  <si>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</si>
  <si>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</si>
  <si>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</si>
  <si>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</si>
  <si>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</si>
  <si>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</si>
  <si>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</si>
  <si>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</si>
  <si>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</si>
  <si>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</si>
  <si>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</si>
  <si>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</si>
  <si>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</si>
  <si>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</si>
  <si>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</si>
  <si>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</si>
  <si>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</si>
  <si>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</si>
  <si>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</si>
  <si>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</si>
  <si>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</si>
  <si>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</si>
  <si>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</si>
  <si>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</si>
  <si>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</si>
  <si>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</si>
  <si>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</si>
  <si>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</si>
  <si>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</si>
  <si>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</si>
  <si>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</si>
  <si>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</si>
  <si>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</si>
  <si>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</si>
  <si>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</si>
  <si>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</si>
  <si>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</si>
  <si>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</si>
  <si>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</si>
  <si>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</si>
  <si>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</si>
  <si>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</si>
  <si>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</si>
  <si>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</si>
  <si>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</si>
  <si>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</si>
  <si>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</si>
  <si>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</si>
  <si>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</si>
  <si>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</si>
  <si>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</si>
  <si>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</si>
  <si>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</si>
  <si>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</si>
  <si>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</si>
  <si>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</si>
  <si>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</si>
  <si>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</si>
  <si>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</si>
  <si>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</si>
  <si>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</si>
  <si>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</si>
  <si>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</si>
  <si>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</si>
  <si>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</si>
  <si>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</si>
  <si>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</si>
  <si>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</si>
  <si>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</si>
  <si>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</si>
  <si>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</si>
  <si>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</si>
  <si>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</si>
  <si>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</si>
  <si>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</si>
  <si>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</si>
  <si>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</si>
  <si>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</si>
  <si>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</si>
  <si>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</si>
  <si>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</si>
  <si>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</si>
  <si>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</si>
  <si>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</si>
  <si>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</si>
  <si>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</si>
  <si>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</si>
  <si>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</si>
  <si>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</si>
  <si>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</si>
  <si>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</si>
  <si>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</si>
  <si>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</si>
  <si>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</si>
  <si>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</si>
  <si>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</si>
  <si>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</si>
  <si>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</si>
  <si>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</si>
  <si>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</si>
  <si>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</si>
  <si>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</si>
  <si>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</si>
  <si>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</si>
  <si>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</si>
  <si>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</si>
  <si>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</si>
  <si>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</si>
  <si>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</si>
  <si>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</si>
  <si>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</si>
  <si>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</si>
  <si>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</si>
  <si>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</si>
  <si>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</si>
  <si>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</si>
  <si>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</si>
  <si>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</si>
  <si>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</si>
  <si>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</si>
  <si>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</si>
  <si>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</si>
  <si>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</si>
  <si>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</si>
  <si>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</si>
  <si>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</si>
  <si>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</si>
  <si>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</si>
  <si>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</si>
  <si>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</si>
  <si>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</si>
  <si>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</si>
  <si>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</si>
  <si>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</si>
  <si>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</si>
  <si>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</si>
  <si>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</si>
  <si>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</si>
  <si>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</si>
  <si>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</si>
  <si>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</si>
  <si>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</si>
  <si>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</si>
  <si>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</si>
  <si>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</si>
  <si>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</si>
  <si>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</si>
  <si>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</si>
  <si>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</si>
  <si>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</si>
  <si>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</si>
  <si>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</si>
  <si>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</si>
  <si>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</si>
  <si>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</si>
  <si>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</si>
  <si>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</si>
  <si>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</si>
  <si>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</si>
  <si>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</si>
  <si>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</si>
  <si>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</si>
  <si>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</si>
  <si>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</si>
  <si>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</si>
  <si>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</si>
  <si>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</si>
  <si>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</si>
  <si>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</si>
  <si>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</si>
  <si>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</si>
  <si>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</si>
  <si>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</si>
  <si>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</si>
  <si>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</si>
  <si>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</si>
  <si>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</si>
  <si>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</si>
  <si>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</si>
  <si>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</si>
  <si>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</si>
  <si>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</si>
  <si>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</si>
  <si>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</si>
  <si>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</si>
  <si>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</si>
  <si>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</si>
  <si>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</si>
  <si>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</si>
  <si>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</si>
  <si>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</si>
  <si>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</si>
  <si>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</si>
  <si>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</si>
  <si>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</si>
  <si>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</si>
  <si>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</si>
  <si>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</si>
  <si>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</si>
  <si>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</si>
  <si>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</si>
  <si>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</si>
  <si>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</si>
  <si>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</si>
  <si>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</si>
  <si>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</si>
  <si>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</si>
  <si>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</si>
  <si>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</si>
  <si>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</si>
  <si>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</si>
  <si>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</si>
  <si>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</si>
  <si>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</si>
  <si>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</si>
  <si>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</si>
  <si>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</si>
  <si>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</si>
  <si>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</si>
  <si>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</si>
  <si>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</si>
  <si>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</si>
  <si>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</si>
  <si>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</si>
  <si>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</si>
  <si>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</si>
  <si>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</si>
  <si>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</si>
  <si>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</si>
  <si>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</si>
  <si>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</si>
  <si>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</si>
  <si>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</si>
  <si>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</si>
  <si>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</si>
  <si>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</si>
  <si>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</si>
  <si>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</si>
  <si>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</si>
  <si>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</si>
  <si>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</si>
  <si>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</si>
  <si>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</si>
  <si>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</si>
  <si>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</si>
  <si>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</si>
  <si>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</si>
  <si>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</si>
  <si>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</si>
  <si>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</si>
  <si>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</si>
  <si>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</si>
  <si>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</si>
  <si>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</si>
  <si>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</si>
  <si>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</si>
  <si>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</si>
  <si>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</si>
  <si>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</si>
  <si>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</si>
  <si>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</si>
  <si>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</si>
  <si>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</si>
  <si>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</si>
  <si>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</si>
  <si>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</si>
  <si>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</si>
  <si>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</si>
  <si>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</si>
  <si>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</si>
  <si>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</si>
  <si>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</si>
  <si>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</si>
  <si>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</si>
  <si>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</si>
  <si>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</si>
  <si>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</si>
  <si>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</si>
  <si>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</si>
  <si>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</si>
  <si>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</si>
  <si>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</si>
  <si>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</si>
  <si>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</si>
  <si>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</si>
  <si>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</si>
  <si>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</si>
  <si>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</si>
  <si>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</si>
  <si>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</si>
  <si>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</si>
  <si>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</si>
  <si>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</si>
  <si>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</si>
  <si>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</si>
  <si>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</si>
  <si>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</si>
  <si>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</si>
  <si>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</si>
  <si>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</si>
  <si>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</si>
  <si>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</si>
  <si>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</si>
  <si>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</si>
  <si>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</si>
  <si>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</si>
  <si>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</si>
  <si>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</si>
  <si>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</si>
  <si>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</si>
  <si>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</si>
  <si>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</si>
  <si>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</si>
  <si>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</si>
  <si>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</si>
  <si>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</si>
  <si>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</si>
  <si>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</si>
  <si>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</si>
  <si>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</si>
  <si>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</si>
  <si>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</si>
  <si>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</si>
  <si>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</si>
  <si>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</si>
  <si>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</si>
  <si>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</si>
  <si>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</si>
  <si>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</si>
  <si>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</si>
  <si>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</si>
  <si>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</si>
  <si>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</si>
  <si>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</si>
  <si>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</si>
  <si>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</si>
  <si>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</si>
  <si>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</si>
  <si>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</si>
  <si>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</si>
  <si>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</si>
  <si>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</si>
  <si>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</si>
  <si>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</si>
  <si>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</si>
  <si>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</si>
  <si>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</si>
  <si>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</si>
  <si>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</si>
  <si>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</si>
  <si>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</si>
  <si>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</si>
  <si>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</si>
  <si>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</si>
  <si>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</si>
  <si>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</si>
  <si>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</si>
  <si>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</si>
  <si>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</si>
  <si>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</si>
  <si>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</si>
  <si>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</si>
  <si>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</si>
  <si>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</si>
  <si>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</si>
  <si>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</si>
  <si>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</si>
  <si>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</si>
  <si>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</si>
  <si>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</si>
  <si>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</si>
  <si>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</si>
  <si>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</si>
  <si>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</si>
  <si>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</si>
  <si>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</si>
  <si>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</si>
  <si>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</si>
  <si>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</si>
  <si>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</si>
  <si>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</si>
  <si>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</si>
  <si>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</si>
  <si>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</si>
  <si>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</si>
  <si>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</si>
  <si>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</si>
  <si>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</si>
  <si>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</si>
  <si>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</si>
  <si>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</si>
  <si>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</si>
  <si>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</si>
  <si>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</si>
  <si>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</si>
  <si>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</si>
  <si>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</si>
  <si>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</si>
  <si>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</si>
  <si>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</si>
  <si>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</si>
  <si>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</si>
  <si>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</si>
  <si>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</si>
  <si>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</si>
  <si>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</si>
  <si>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</si>
  <si>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</si>
  <si>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</si>
  <si>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</si>
  <si>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</si>
  <si>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</si>
  <si>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</si>
  <si>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</si>
  <si>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</si>
  <si>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</si>
  <si>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</si>
  <si>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</si>
  <si>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</si>
  <si>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</si>
  <si>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</si>
  <si>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</si>
  <si>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</si>
  <si>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</si>
  <si>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</si>
  <si>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</si>
  <si>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</si>
  <si>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</si>
  <si>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</si>
  <si>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</si>
  <si>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</si>
  <si>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</si>
  <si>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</si>
  <si>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</si>
  <si>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</si>
  <si>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</si>
  <si>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</si>
  <si>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</si>
  <si>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</si>
  <si>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</si>
  <si>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</si>
  <si>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</si>
  <si>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</si>
  <si>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</si>
  <si>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</si>
  <si>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</si>
  <si>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</si>
  <si>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</si>
  <si>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</si>
  <si>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</si>
  <si>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</si>
  <si>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</si>
  <si>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</si>
  <si>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</si>
  <si>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</si>
  <si>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</si>
  <si>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</si>
  <si>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</si>
  <si>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</si>
  <si>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</si>
  <si>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</si>
  <si>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</si>
  <si>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</si>
  <si>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</si>
  <si>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</si>
  <si>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</si>
  <si>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</si>
  <si>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</si>
  <si>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</si>
  <si>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</si>
  <si>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</si>
  <si>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</si>
  <si>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</si>
  <si>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</si>
  <si>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</si>
  <si>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</si>
  <si>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</si>
  <si>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</si>
  <si>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</si>
  <si>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</si>
  <si>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</si>
  <si>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</si>
  <si>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</si>
  <si>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</si>
  <si>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</si>
  <si>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</si>
  <si>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</si>
  <si>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</si>
  <si>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</si>
  <si>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</si>
  <si>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</si>
  <si>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</si>
  <si>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</si>
  <si>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</si>
  <si>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</si>
  <si>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</si>
  <si>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</si>
  <si>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</si>
  <si>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</si>
  <si>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</si>
  <si>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</si>
  <si>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</si>
  <si>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</si>
  <si>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</si>
  <si>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</si>
  <si>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</si>
  <si>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</si>
  <si>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</si>
  <si>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</si>
  <si>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</si>
  <si>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</si>
  <si>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</si>
  <si>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</si>
  <si>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</si>
  <si>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</si>
  <si>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</si>
  <si>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</si>
  <si>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</si>
  <si>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</si>
  <si>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</si>
  <si>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</si>
  <si>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</si>
  <si>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</si>
  <si>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</si>
  <si>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</si>
  <si>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</si>
  <si>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</si>
  <si>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</si>
  <si>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</si>
  <si>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</si>
  <si>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</si>
  <si>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</si>
  <si>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</si>
  <si>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</si>
  <si>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</si>
  <si>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</si>
  <si>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</si>
  <si>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</si>
  <si>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</si>
  <si>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</si>
  <si>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</si>
  <si>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</si>
  <si>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</si>
  <si>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</si>
  <si>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</si>
  <si>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</si>
  <si>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</si>
  <si>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</si>
  <si>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</si>
  <si>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</si>
  <si>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</si>
  <si>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</si>
  <si>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</si>
  <si>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</si>
  <si>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</si>
  <si>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</si>
  <si>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</si>
  <si>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</si>
  <si>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</si>
  <si>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</si>
  <si>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</si>
  <si>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</si>
  <si>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</si>
  <si>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</si>
  <si>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</si>
  <si>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</si>
  <si>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</si>
  <si>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</si>
  <si>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</si>
  <si>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</si>
  <si>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</si>
  <si>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</si>
  <si>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</si>
  <si>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</si>
  <si>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</si>
  <si>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</si>
  <si>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</si>
  <si>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</si>
  <si>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</si>
  <si>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</si>
  <si>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</si>
  <si>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</si>
  <si>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</si>
  <si>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</si>
  <si>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</si>
  <si>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</si>
  <si>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</si>
  <si>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</si>
  <si>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</si>
  <si>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</si>
  <si>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</si>
  <si>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</si>
  <si>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</si>
  <si>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</si>
  <si>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</si>
  <si>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</si>
  <si>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</si>
  <si>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</si>
  <si>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</si>
  <si>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</si>
  <si>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</si>
  <si>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</si>
  <si>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</si>
  <si>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</si>
  <si>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</si>
  <si>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</si>
  <si>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</si>
  <si>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</si>
  <si>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</si>
  <si>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</si>
  <si>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</si>
  <si>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</si>
  <si>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</si>
  <si>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</si>
  <si>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</si>
  <si>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</si>
  <si>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</si>
  <si>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</si>
  <si>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</si>
  <si>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</si>
  <si>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</si>
  <si>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</si>
  <si>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</si>
  <si>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</si>
  <si>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</si>
  <si>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</si>
  <si>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</si>
  <si>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</si>
  <si>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</si>
  <si>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</si>
  <si>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</si>
  <si>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</si>
  <si>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</si>
  <si>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</si>
  <si>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</si>
  <si>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</si>
  <si>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</si>
  <si>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</si>
  <si>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</si>
  <si>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</si>
  <si>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</si>
  <si>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</si>
  <si>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</si>
  <si>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</si>
  <si>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</si>
  <si>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</si>
  <si>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</si>
  <si>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</si>
  <si>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</si>
  <si>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</si>
  <si>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</si>
  <si>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</si>
  <si>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</si>
  <si>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</si>
  <si>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</si>
  <si>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</si>
  <si>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</si>
  <si>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</si>
  <si>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</si>
  <si>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</si>
  <si>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</si>
  <si>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</si>
  <si>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</si>
  <si>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</si>
  <si>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</si>
  <si>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</si>
  <si>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</si>
  <si>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</si>
  <si>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</si>
  <si>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</si>
  <si>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</si>
  <si>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</si>
  <si>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</si>
  <si>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</si>
  <si>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</si>
  <si>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</si>
  <si>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</si>
  <si>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</si>
  <si>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</si>
  <si>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</si>
  <si>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</si>
  <si>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</si>
  <si>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</si>
  <si>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</si>
  <si>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</si>
  <si>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</si>
  <si>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</si>
  <si>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</si>
  <si>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</si>
  <si>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</si>
  <si>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</si>
  <si>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</si>
  <si>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</si>
  <si>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</si>
  <si>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</si>
  <si>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</si>
  <si>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</si>
  <si>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</si>
  <si>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</si>
  <si>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</si>
  <si>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</si>
  <si>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</si>
  <si>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</si>
  <si>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</si>
  <si>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</si>
  <si>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</si>
  <si>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</si>
  <si>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</si>
  <si>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</si>
  <si>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</si>
  <si>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</si>
  <si>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</si>
  <si>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</si>
  <si>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</si>
  <si>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</si>
  <si>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</si>
  <si>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</si>
  <si>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</si>
  <si>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</si>
  <si>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</si>
  <si>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</si>
  <si>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</si>
  <si>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</si>
  <si>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</si>
  <si>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</si>
  <si>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</si>
  <si>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</si>
  <si>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</si>
  <si>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</si>
  <si>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</si>
  <si>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</si>
  <si>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</si>
  <si>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</si>
  <si>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</si>
  <si>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</si>
  <si>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</si>
  <si>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</si>
  <si>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</si>
  <si>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</si>
  <si>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</si>
  <si>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</si>
  <si>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</si>
  <si>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</si>
  <si>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</si>
  <si>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</si>
  <si>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</si>
  <si>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</si>
  <si>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</si>
  <si>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</si>
  <si>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</si>
  <si>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</si>
  <si>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</si>
  <si>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</si>
  <si>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</si>
  <si>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</si>
  <si>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</si>
  <si>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</si>
  <si>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</si>
  <si>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</si>
  <si>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</si>
  <si>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</si>
  <si>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</si>
  <si>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</si>
  <si>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</si>
  <si>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</si>
  <si>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</si>
  <si>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</si>
  <si>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</si>
  <si>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</si>
  <si>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</si>
  <si>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</si>
  <si>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</si>
  <si>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</si>
  <si>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</si>
  <si>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</si>
  <si>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</si>
  <si>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</si>
  <si>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</si>
  <si>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</si>
  <si>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</si>
  <si>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</si>
  <si>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</si>
  <si>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</si>
  <si>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</si>
  <si>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</si>
  <si>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</si>
  <si>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</si>
  <si>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</si>
  <si>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</si>
  <si>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</si>
  <si>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</si>
  <si>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</si>
  <si>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</si>
  <si>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</si>
  <si>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</si>
  <si>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</si>
  <si>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</si>
  <si>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</si>
  <si>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</si>
  <si>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</si>
  <si>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</si>
  <si>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</si>
  <si>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</si>
  <si>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</si>
  <si>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</si>
  <si>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</si>
  <si>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</si>
  <si>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</si>
  <si>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</si>
  <si>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</si>
  <si>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</si>
  <si>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</si>
  <si>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</si>
  <si>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</si>
  <si>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</si>
  <si>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</si>
  <si>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</si>
  <si>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</si>
  <si>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</si>
  <si>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</si>
  <si>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</si>
  <si>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</si>
  <si>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</si>
  <si>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</si>
  <si>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</si>
  <si>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</si>
  <si>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</si>
  <si>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</si>
  <si>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</si>
  <si>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</si>
  <si>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</si>
  <si>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</si>
  <si>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</si>
  <si>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</si>
  <si>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</si>
  <si>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</si>
  <si>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</si>
  <si>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</si>
  <si>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</si>
  <si>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</si>
  <si>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</si>
  <si>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</si>
  <si>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</si>
  <si>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</si>
  <si>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</si>
  <si>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</si>
  <si>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</si>
  <si>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</si>
  <si>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</si>
  <si>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</si>
  <si>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</si>
  <si>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</si>
  <si>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</si>
  <si>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</si>
  <si>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</si>
  <si>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</si>
  <si>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</si>
  <si>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</si>
  <si>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</si>
  <si>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</si>
  <si>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</si>
  <si>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</si>
  <si>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</si>
  <si>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</si>
  <si>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</si>
  <si>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</si>
  <si>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</si>
  <si>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</si>
  <si>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</si>
  <si>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</si>
  <si>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</si>
  <si>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</si>
  <si>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</si>
  <si>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</si>
  <si>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</si>
  <si>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</si>
  <si>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</si>
  <si>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</si>
  <si>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</si>
  <si>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</si>
  <si>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</si>
  <si>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</si>
  <si>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</si>
  <si>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</si>
  <si>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</si>
  <si>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</si>
  <si>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</si>
  <si>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</si>
  <si>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</si>
  <si>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</si>
  <si>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</si>
  <si>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</si>
  <si>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</si>
  <si>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</si>
  <si>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</si>
  <si>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</si>
  <si>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</si>
  <si>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</si>
  <si>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</si>
  <si>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</si>
  <si>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</si>
  <si>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</si>
  <si>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</si>
  <si>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</si>
  <si>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</si>
  <si>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</si>
  <si>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</si>
  <si>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</si>
  <si>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</si>
  <si>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</si>
  <si>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</si>
  <si>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</si>
  <si>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</si>
  <si>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</si>
  <si>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</si>
  <si>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</si>
  <si>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</si>
  <si>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</si>
  <si>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</si>
  <si>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</si>
  <si>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</si>
  <si>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</si>
  <si>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</si>
  <si>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</si>
  <si>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</si>
  <si>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</si>
  <si>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</si>
  <si>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</si>
  <si>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</si>
  <si>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</si>
  <si>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</si>
  <si>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</si>
  <si>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</si>
  <si>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</si>
  <si>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</si>
  <si>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</si>
  <si>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</si>
  <si>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</si>
  <si>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</si>
  <si>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</si>
  <si>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</si>
  <si>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</si>
  <si>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</si>
  <si>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</si>
  <si>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</si>
  <si>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</si>
  <si>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</si>
  <si>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</si>
  <si>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</si>
  <si>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</si>
  <si>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</si>
  <si>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</si>
  <si>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</si>
  <si>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</si>
  <si>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</si>
  <si>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</si>
  <si>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</si>
  <si>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</si>
  <si>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</si>
  <si>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</si>
  <si>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</si>
  <si>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</si>
  <si>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</si>
  <si>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</si>
  <si>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</si>
  <si>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</si>
  <si>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</si>
  <si>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</si>
  <si>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</si>
  <si>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</si>
  <si>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</si>
  <si>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</si>
  <si>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</si>
  <si>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</si>
  <si>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</si>
  <si>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</si>
  <si>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</si>
  <si>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</si>
  <si>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</si>
  <si>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</si>
  <si>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</si>
  <si>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</si>
  <si>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</si>
  <si>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</si>
  <si>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</si>
  <si>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</si>
  <si>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</si>
  <si>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</si>
  <si>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</si>
  <si>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</si>
  <si>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</si>
  <si>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</si>
  <si>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</si>
  <si>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</si>
  <si>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</si>
  <si>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</si>
  <si>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</si>
  <si>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</si>
  <si>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</si>
  <si>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</si>
  <si>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</si>
  <si>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</si>
  <si>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</si>
  <si>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</si>
  <si>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</si>
  <si>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</si>
  <si>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</si>
  <si>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</si>
  <si>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</si>
  <si>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</si>
  <si>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</si>
  <si>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</si>
  <si>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</si>
  <si>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</si>
  <si>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</si>
  <si>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</si>
  <si>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</si>
  <si>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</si>
  <si>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</si>
  <si>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</si>
  <si>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</si>
  <si>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</si>
  <si>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</si>
  <si>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</si>
  <si>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</si>
  <si>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</si>
  <si>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</si>
  <si>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</si>
  <si>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</si>
  <si>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</si>
  <si>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</si>
  <si>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</si>
  <si>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</si>
  <si>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</si>
  <si>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</si>
  <si>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</si>
  <si>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</si>
  <si>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</si>
  <si>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</si>
  <si>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</si>
  <si>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</si>
  <si>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</si>
  <si>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</si>
  <si>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</si>
  <si>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</si>
  <si>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</si>
  <si>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</si>
  <si>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</si>
  <si>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</si>
  <si>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</si>
  <si>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</si>
  <si>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</si>
  <si>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</si>
  <si>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</si>
  <si>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</si>
  <si>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</si>
  <si>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</si>
  <si>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</si>
  <si>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</si>
  <si>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</si>
  <si>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</si>
  <si>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</si>
  <si>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</si>
  <si>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</si>
  <si>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</si>
  <si>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</si>
  <si>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</si>
  <si>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</si>
  <si>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</si>
  <si>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</si>
  <si>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</si>
  <si>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</si>
  <si>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</si>
  <si>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</si>
  <si>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</si>
  <si>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</si>
  <si>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</si>
  <si>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</si>
  <si>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</si>
  <si>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</si>
  <si>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</si>
  <si>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</si>
  <si>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</si>
  <si>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</si>
  <si>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</si>
  <si>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</si>
  <si>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</si>
  <si>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</si>
  <si>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</si>
  <si>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</si>
  <si>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</si>
  <si>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</si>
  <si>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</si>
  <si>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</si>
  <si>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</si>
  <si>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</si>
  <si>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</si>
  <si>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</si>
  <si>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</si>
  <si>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</si>
  <si>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</si>
  <si>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</si>
  <si>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</si>
  <si>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</si>
  <si>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</si>
  <si>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</si>
  <si>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</si>
  <si>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</si>
  <si>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</si>
  <si>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</si>
  <si>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</si>
  <si>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</si>
  <si>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</si>
  <si>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</si>
  <si>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</si>
  <si>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</si>
  <si>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</si>
  <si>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</si>
  <si>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</si>
  <si>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</si>
  <si>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</si>
  <si>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</si>
  <si>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</si>
  <si>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</si>
  <si>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</si>
  <si>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</si>
  <si>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</si>
  <si>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</si>
  <si>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</si>
  <si>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</si>
  <si>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</si>
  <si>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</si>
  <si>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</si>
  <si>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</si>
  <si>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</si>
  <si>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</si>
  <si>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</si>
  <si>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</si>
  <si>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</si>
  <si>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</si>
  <si>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</si>
  <si>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</si>
  <si>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</si>
  <si>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</si>
  <si>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</si>
  <si>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</si>
  <si>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</si>
  <si>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</si>
  <si>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</si>
  <si>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</si>
  <si>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</si>
  <si>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</si>
  <si>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</si>
  <si>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</si>
  <si>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</si>
  <si>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</si>
  <si>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</si>
  <si>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</si>
  <si>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</si>
  <si>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</si>
  <si>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</si>
  <si>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</si>
  <si>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</si>
  <si>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</si>
  <si>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</si>
  <si>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</si>
  <si>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</si>
  <si>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</si>
  <si>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</si>
  <si>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</si>
  <si>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</si>
  <si>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</si>
  <si>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</si>
  <si>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</si>
  <si>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</si>
  <si>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</si>
  <si>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</si>
  <si>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</si>
  <si>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</si>
  <si>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</si>
  <si>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</si>
  <si>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</si>
  <si>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</si>
  <si>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</si>
  <si>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</si>
  <si>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</si>
  <si>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</si>
  <si>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</si>
  <si>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</si>
  <si>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</si>
  <si>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</si>
  <si>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</si>
  <si>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</si>
  <si>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</si>
  <si>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</si>
  <si>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</si>
  <si>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</si>
  <si>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</si>
  <si>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</si>
  <si>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</si>
  <si>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</si>
  <si>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</si>
  <si>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</si>
  <si>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</si>
  <si>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</si>
  <si>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</si>
  <si>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</si>
  <si>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</si>
  <si>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</si>
  <si>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</si>
  <si>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</si>
  <si>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</si>
  <si>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</si>
  <si>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</si>
  <si>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</si>
  <si>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</si>
  <si>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</si>
  <si>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</si>
  <si>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</si>
  <si>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</si>
  <si>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</si>
  <si>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</si>
  <si>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</si>
  <si>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</si>
  <si>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</si>
  <si>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</si>
  <si>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</si>
  <si>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</si>
  <si>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</si>
  <si>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</si>
  <si>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</si>
  <si>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</si>
  <si>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</si>
  <si>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</si>
  <si>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</si>
  <si>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</si>
  <si>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</si>
  <si>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</si>
  <si>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</si>
  <si>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</si>
  <si>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</si>
  <si>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</si>
  <si>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</si>
  <si>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</si>
  <si>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</si>
  <si>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</si>
  <si>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</si>
  <si>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</si>
  <si>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</si>
  <si>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</si>
  <si>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</si>
  <si>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</si>
  <si>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</si>
  <si>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</si>
  <si>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</si>
  <si>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</si>
  <si>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</si>
  <si>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</si>
  <si>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</si>
  <si>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</si>
  <si>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</si>
  <si>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</si>
  <si>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</si>
  <si>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</si>
  <si>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</si>
  <si>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</si>
  <si>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</si>
  <si>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</si>
  <si>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</si>
  <si>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</si>
  <si>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</si>
  <si>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</si>
  <si>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</si>
  <si>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</si>
  <si>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</si>
  <si>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</si>
  <si>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</si>
  <si>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</si>
  <si>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</si>
  <si>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</si>
  <si>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</si>
  <si>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</si>
  <si>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</si>
  <si>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</si>
  <si>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</si>
  <si>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</si>
  <si>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</si>
  <si>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</si>
  <si>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</si>
  <si>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</si>
  <si>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</si>
  <si>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</si>
  <si>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</si>
  <si>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</si>
  <si>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</si>
  <si>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</si>
  <si>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</si>
  <si>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</si>
  <si>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</si>
  <si>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</si>
  <si>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</si>
  <si>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</si>
  <si>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</si>
  <si>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</si>
  <si>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</si>
  <si>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</si>
  <si>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</si>
  <si>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</si>
  <si>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</si>
  <si>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</si>
  <si>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</si>
  <si>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</si>
  <si>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</si>
  <si>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</si>
  <si>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</si>
  <si>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</si>
  <si>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</si>
  <si>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</si>
  <si>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</si>
  <si>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</si>
  <si>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</si>
  <si>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</si>
  <si>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</si>
  <si>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</si>
  <si>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</si>
  <si>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</si>
  <si>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</si>
  <si>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</si>
  <si>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</si>
  <si>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</si>
  <si>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</si>
  <si>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</si>
  <si>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</si>
  <si>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</si>
  <si>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</si>
  <si>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</si>
  <si>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</si>
  <si>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</si>
  <si>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</si>
  <si>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</si>
  <si>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</si>
  <si>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</si>
  <si>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</si>
  <si>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</si>
  <si>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</si>
  <si>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</si>
  <si>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</si>
  <si>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</si>
  <si>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</si>
  <si>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</si>
  <si>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</si>
  <si>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</si>
  <si>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</si>
  <si>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</si>
  <si>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</si>
  <si>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</si>
  <si>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</si>
  <si>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</si>
  <si>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</si>
  <si>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</si>
  <si>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</si>
  <si>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</si>
  <si>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</si>
  <si>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</si>
  <si>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</si>
  <si>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</si>
  <si>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</si>
  <si>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</si>
  <si>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</si>
  <si>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</si>
  <si>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</si>
  <si>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</si>
  <si>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</si>
  <si>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</si>
  <si>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</si>
  <si>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</si>
  <si>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</si>
  <si>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</si>
  <si>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</si>
  <si>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</si>
  <si>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</si>
  <si>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</si>
  <si>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</si>
  <si>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</si>
  <si>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</si>
  <si>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</si>
  <si>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</si>
  <si>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</si>
  <si>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</si>
  <si>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</si>
  <si>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</si>
  <si>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</si>
  <si>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</si>
  <si>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</si>
  <si>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</si>
  <si>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</si>
  <si>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</si>
  <si>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</si>
  <si>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</si>
  <si>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</si>
  <si>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</si>
  <si>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</si>
  <si>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</si>
  <si>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</si>
  <si>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</si>
  <si>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</si>
  <si>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</si>
  <si>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</si>
  <si>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</si>
  <si>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</si>
  <si>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</si>
  <si>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</si>
  <si>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</si>
  <si>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</si>
  <si>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</si>
  <si>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</si>
  <si>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</si>
  <si>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</si>
  <si>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</si>
  <si>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</si>
  <si>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</si>
  <si>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</si>
  <si>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</si>
  <si>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</si>
  <si>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</si>
  <si>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</si>
  <si>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</si>
  <si>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</si>
  <si>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</si>
  <si>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</si>
  <si>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</si>
  <si>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</si>
  <si>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</si>
  <si>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</si>
  <si>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</si>
  <si>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</si>
  <si>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</si>
  <si>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</si>
  <si>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</si>
  <si>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</si>
  <si>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</si>
  <si>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</si>
  <si>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</si>
  <si>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</si>
  <si>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</si>
  <si>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</si>
  <si>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</si>
  <si>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</si>
  <si>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</si>
  <si>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</si>
  <si>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</si>
  <si>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</si>
  <si>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</si>
  <si>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</si>
  <si>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</si>
  <si>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</si>
  <si>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</si>
  <si>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</si>
  <si>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</si>
  <si>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</si>
  <si>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</si>
  <si>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</si>
  <si>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</si>
  <si>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</si>
  <si>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</si>
  <si>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</si>
  <si>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</si>
  <si>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</si>
  <si>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</si>
  <si>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</si>
  <si>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</si>
  <si>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</si>
  <si>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</si>
  <si>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</si>
  <si>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</si>
  <si>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</si>
  <si>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</si>
  <si>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</si>
  <si>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</si>
  <si>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</si>
  <si>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</si>
  <si>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</si>
  <si>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</si>
  <si>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</si>
  <si>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</si>
  <si>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</si>
  <si>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</si>
  <si>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</si>
  <si>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</si>
  <si>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</si>
  <si>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</si>
  <si>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</si>
  <si>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</si>
  <si>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</si>
  <si>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</si>
  <si>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</si>
  <si>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</si>
  <si>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</si>
  <si>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</si>
  <si>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</si>
  <si>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</si>
  <si>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</si>
  <si>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</si>
  <si>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</si>
  <si>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</si>
  <si>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</si>
  <si>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</si>
  <si>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</si>
  <si>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</si>
  <si>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</si>
  <si>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</si>
  <si>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</si>
  <si>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</si>
  <si>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</si>
  <si>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</si>
  <si>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</si>
  <si>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</si>
  <si>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</si>
  <si>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</si>
  <si>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</si>
  <si>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</si>
  <si>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</si>
  <si>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</si>
  <si>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</si>
  <si>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</si>
  <si>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</si>
  <si>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</si>
  <si>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</si>
  <si>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</si>
  <si>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</si>
  <si>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</si>
  <si>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</si>
  <si>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</si>
  <si>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</si>
  <si>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</si>
  <si>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</si>
  <si>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</si>
  <si>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</si>
  <si>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</si>
  <si>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</si>
  <si>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</si>
  <si>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</si>
  <si>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</si>
  <si>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</si>
  <si>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</si>
  <si>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</si>
  <si>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</si>
  <si>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</si>
  <si>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</si>
  <si>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</si>
  <si>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</si>
  <si>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</si>
  <si>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</si>
  <si>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</si>
  <si>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</si>
  <si>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</si>
  <si>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</si>
  <si>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</si>
  <si>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</si>
  <si>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</si>
  <si>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</si>
  <si>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</si>
  <si>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</si>
  <si>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</si>
  <si>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</si>
  <si>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</si>
  <si>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</si>
  <si>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</si>
  <si>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</si>
  <si>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</si>
  <si>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</si>
  <si>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</si>
  <si>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</si>
  <si>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</si>
  <si>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</si>
  <si>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</si>
  <si>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</si>
  <si>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</si>
  <si>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</si>
  <si>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</si>
  <si>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</si>
  <si>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</si>
  <si>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</si>
  <si>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</si>
  <si>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</si>
  <si>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</si>
  <si>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</si>
  <si>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</si>
  <si>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</si>
  <si>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</si>
  <si>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</si>
  <si>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</si>
  <si>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</si>
  <si>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</si>
  <si>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</si>
  <si>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</si>
  <si>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</si>
  <si>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</si>
  <si>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</si>
  <si>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</si>
  <si>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</si>
  <si>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</si>
  <si>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</si>
  <si>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</si>
  <si>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</si>
  <si>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</si>
  <si>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</si>
  <si>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</si>
  <si>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</si>
  <si>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</si>
  <si>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</si>
  <si>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</si>
  <si>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</si>
  <si>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</si>
  <si>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</si>
  <si>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</si>
  <si>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</si>
  <si>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</si>
  <si>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</si>
  <si>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</si>
  <si>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</si>
  <si>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</si>
  <si>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</si>
  <si>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</si>
  <si>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</si>
  <si>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</si>
  <si>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</si>
  <si>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</si>
  <si>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</si>
  <si>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</si>
  <si>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</si>
  <si>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</si>
  <si>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</si>
  <si>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</si>
  <si>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</si>
  <si>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</si>
  <si>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</si>
  <si>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</si>
  <si>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</si>
  <si>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</si>
  <si>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</si>
  <si>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</si>
  <si>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</si>
  <si>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</si>
  <si>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</si>
  <si>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</si>
  <si>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</si>
  <si>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</si>
  <si>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</si>
  <si>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</si>
  <si>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</si>
  <si>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</si>
  <si>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</si>
  <si>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</si>
  <si>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</si>
  <si>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</si>
  <si>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</si>
  <si>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</si>
  <si>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</si>
  <si>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</si>
  <si>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</si>
  <si>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</si>
  <si>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</si>
  <si>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</si>
  <si>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</si>
  <si>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</si>
  <si>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</si>
  <si>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</si>
  <si>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</si>
  <si>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</si>
  <si>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</si>
  <si>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</si>
  <si>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</si>
  <si>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</si>
  <si>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</si>
  <si>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</si>
  <si>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</si>
  <si>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</si>
  <si>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</si>
  <si>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</si>
  <si>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</si>
  <si>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</si>
  <si>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</si>
  <si>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</si>
  <si>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</si>
  <si>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</si>
  <si>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</si>
  <si>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</si>
  <si>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</si>
  <si>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</si>
  <si>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</si>
  <si>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</si>
  <si>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</si>
  <si>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</si>
  <si>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</si>
  <si>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</si>
  <si>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</si>
  <si>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</si>
  <si>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</si>
  <si>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</si>
  <si>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</si>
  <si>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</si>
  <si>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</si>
  <si>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</si>
  <si>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</si>
  <si>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</si>
  <si>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</si>
  <si>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</si>
  <si>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</si>
  <si>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</si>
  <si>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</si>
  <si>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</si>
  <si>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</si>
  <si>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</si>
  <si>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</si>
  <si>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</si>
  <si>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</si>
  <si>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</si>
  <si>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</si>
  <si>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</si>
  <si>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</si>
  <si>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</si>
  <si>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</si>
  <si>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</si>
  <si>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</si>
  <si>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</si>
  <si>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</si>
  <si>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</si>
  <si>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</si>
  <si>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</si>
  <si>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</si>
  <si>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</si>
  <si>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</si>
  <si>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</si>
  <si>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</si>
  <si>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</si>
  <si>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</si>
  <si>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</si>
  <si>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</si>
  <si>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</si>
  <si>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</si>
  <si>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</si>
  <si>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</si>
  <si>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</si>
  <si>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</si>
  <si>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</si>
  <si>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</si>
  <si>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</si>
  <si>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</si>
  <si>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</si>
  <si>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</si>
  <si>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</si>
  <si>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</si>
  <si>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</si>
  <si>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</si>
  <si>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</si>
  <si>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</si>
  <si>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</si>
  <si>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</si>
  <si>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</si>
  <si>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</si>
  <si>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</si>
  <si>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</si>
  <si>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</si>
  <si>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</si>
  <si>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</si>
  <si>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</si>
  <si>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</si>
  <si>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</si>
  <si>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</si>
  <si>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</si>
  <si>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</si>
  <si>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</si>
  <si>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</si>
  <si>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</si>
  <si>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</si>
  <si>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</si>
  <si>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</si>
  <si>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</si>
  <si>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</si>
  <si>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</si>
  <si>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</si>
  <si>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</si>
  <si>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</si>
  <si>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</si>
  <si>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</si>
  <si>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</si>
  <si>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</si>
  <si>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</si>
  <si>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</si>
  <si>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</si>
  <si>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</si>
  <si>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</si>
  <si>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</si>
  <si>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</si>
  <si>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</si>
  <si>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</si>
  <si>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</si>
  <si>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</si>
  <si>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</si>
  <si>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</si>
  <si>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</si>
  <si>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</si>
  <si>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</si>
  <si>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</si>
  <si>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</si>
  <si>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</si>
  <si>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</si>
  <si>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</si>
  <si>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</si>
  <si>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</si>
  <si>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</si>
  <si>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</si>
  <si>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</si>
  <si>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</si>
  <si>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</si>
  <si>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</si>
  <si>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</si>
  <si>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</si>
  <si>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</si>
  <si>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</si>
  <si>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</si>
  <si>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</si>
  <si>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</si>
  <si>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</si>
  <si>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</si>
  <si>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</si>
  <si>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</si>
  <si>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</si>
  <si>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</si>
  <si>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</si>
  <si>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</si>
  <si>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</si>
  <si>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</si>
  <si>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</si>
  <si>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</si>
  <si>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</si>
  <si>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</si>
  <si>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</si>
  <si>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</si>
  <si>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</si>
  <si>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</si>
  <si>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</si>
  <si>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</si>
  <si>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</si>
  <si>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</si>
  <si>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</si>
  <si>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</si>
  <si>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</si>
  <si>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</si>
  <si>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</si>
  <si>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</si>
  <si>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</si>
  <si>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</si>
  <si>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</si>
  <si>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</si>
  <si>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</si>
  <si>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</si>
  <si>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</si>
  <si>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</si>
  <si>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</si>
  <si>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</si>
  <si>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</si>
  <si>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</si>
  <si>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</si>
  <si>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</si>
  <si>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</si>
  <si>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</si>
  <si>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</si>
  <si>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</si>
  <si>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</si>
  <si>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</si>
  <si>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</si>
  <si>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</si>
  <si>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</si>
  <si>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</si>
  <si>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</si>
  <si>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</si>
  <si>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</si>
  <si>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</si>
  <si>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</si>
  <si>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</si>
  <si>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</si>
  <si>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</si>
  <si>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</si>
  <si>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</si>
  <si>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</si>
  <si>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</si>
  <si>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</si>
  <si>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</si>
  <si>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</si>
  <si>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</si>
  <si>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</si>
  <si>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</si>
  <si>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</si>
  <si>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</si>
  <si>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</si>
  <si>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</si>
  <si>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</si>
  <si>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</si>
  <si>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</si>
  <si>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</si>
  <si>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</si>
  <si>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</si>
  <si>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</si>
  <si>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</si>
  <si>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</si>
  <si>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</si>
  <si>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</si>
  <si>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</si>
  <si>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</si>
  <si>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</si>
  <si>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</si>
  <si>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</si>
  <si>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</si>
  <si>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</si>
  <si>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</si>
  <si>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</si>
  <si>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</si>
  <si>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</si>
  <si>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</si>
  <si>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</si>
  <si>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</si>
  <si>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</si>
  <si>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</si>
  <si>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</si>
  <si>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</si>
  <si>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</si>
  <si>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</si>
  <si>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</si>
  <si>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</si>
  <si>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</si>
  <si>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</si>
  <si>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</si>
  <si>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</si>
  <si>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</si>
  <si>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</si>
  <si>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</si>
  <si>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</si>
  <si>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</si>
  <si>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</si>
  <si>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</si>
  <si>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</si>
  <si>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</si>
  <si>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</si>
  <si>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</si>
  <si>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</si>
  <si>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</si>
  <si>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</si>
  <si>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</si>
  <si>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</si>
  <si>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</si>
  <si>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</si>
  <si>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</si>
  <si>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</si>
  <si>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</si>
  <si>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</si>
  <si>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</si>
  <si>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</si>
  <si>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</si>
  <si>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</si>
  <si>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</si>
  <si>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</si>
  <si>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</si>
  <si>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</si>
  <si>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</si>
  <si>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</si>
  <si>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</si>
  <si>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</si>
  <si>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</si>
  <si>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</si>
  <si>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</si>
  <si>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</si>
  <si>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</si>
  <si>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</si>
  <si>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</si>
  <si>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</si>
  <si>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</si>
  <si>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</si>
  <si>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</si>
  <si>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</si>
  <si>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</si>
  <si>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</si>
  <si>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</si>
  <si>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</si>
  <si>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</si>
  <si>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</si>
  <si>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</si>
  <si>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</si>
  <si>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</si>
  <si>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</si>
  <si>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</si>
  <si>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</si>
  <si>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</si>
  <si>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</si>
  <si>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</si>
  <si>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</si>
  <si>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</si>
  <si>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</si>
  <si>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</si>
  <si>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</si>
  <si>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</si>
  <si>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</si>
  <si>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</si>
  <si>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</si>
  <si>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</si>
  <si>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</si>
  <si>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</si>
  <si>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</si>
  <si>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</si>
  <si>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</si>
  <si>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</si>
  <si>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</si>
  <si>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</si>
  <si>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</si>
  <si>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</si>
  <si>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</si>
  <si>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</si>
  <si>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</si>
  <si>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</si>
  <si>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</si>
  <si>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</si>
  <si>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</si>
  <si>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</si>
  <si>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</si>
  <si>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</si>
  <si>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</si>
  <si>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</si>
  <si>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</si>
  <si>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</si>
  <si>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</si>
  <si>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</si>
  <si>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</si>
  <si>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</si>
  <si>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</si>
  <si>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</si>
  <si>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</si>
  <si>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</si>
  <si>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</si>
  <si>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</si>
  <si>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</si>
  <si>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</si>
  <si>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</si>
  <si>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</si>
  <si>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</si>
  <si>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</si>
  <si>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</si>
  <si>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</si>
  <si>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</si>
  <si>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</si>
  <si>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</si>
  <si>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</si>
  <si>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</si>
  <si>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</si>
  <si>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</si>
  <si>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</si>
  <si>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</si>
  <si>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</si>
  <si>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</si>
  <si>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</si>
  <si>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</si>
  <si>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</si>
  <si>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</si>
  <si>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</si>
  <si>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</si>
  <si>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</si>
  <si>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</si>
  <si>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</si>
  <si>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</si>
  <si>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</si>
  <si>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</si>
  <si>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</si>
  <si>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</si>
  <si>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</si>
  <si>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</si>
  <si>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</si>
  <si>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</si>
  <si>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</si>
  <si>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</si>
  <si>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</si>
  <si>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</si>
  <si>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</si>
  <si>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</si>
  <si>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</si>
  <si>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</si>
  <si>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</si>
  <si>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</si>
  <si>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</si>
  <si>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</si>
  <si>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</si>
  <si>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</si>
  <si>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</si>
  <si>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</si>
  <si>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</si>
  <si>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</si>
  <si>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</si>
  <si>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</si>
  <si>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</si>
  <si>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</si>
  <si>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</si>
  <si>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</si>
  <si>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</si>
  <si>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</si>
  <si>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</si>
  <si>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</si>
  <si>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</si>
  <si>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</si>
  <si>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</si>
  <si>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</si>
  <si>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</si>
  <si>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</si>
  <si>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</si>
  <si>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</si>
  <si>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</si>
  <si>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</si>
  <si>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</si>
  <si>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</si>
  <si>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</si>
  <si>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</si>
  <si>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</si>
  <si>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</si>
  <si>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</si>
  <si>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</si>
  <si>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</si>
  <si>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</si>
  <si>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</si>
  <si>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</si>
  <si>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</si>
  <si>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</si>
  <si>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</si>
  <si>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</si>
  <si>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</si>
  <si>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</si>
  <si>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</si>
  <si>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</si>
  <si>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</si>
  <si>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</si>
  <si>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</si>
  <si>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</si>
  <si>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</si>
  <si>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</si>
  <si>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</si>
  <si>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</si>
  <si>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</si>
  <si>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</si>
  <si>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</si>
  <si>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</si>
  <si>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</si>
  <si>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</si>
  <si>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</si>
  <si>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</si>
  <si>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</si>
  <si>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</si>
  <si>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</si>
  <si>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</si>
  <si>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</si>
  <si>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</si>
  <si>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</si>
  <si>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</si>
  <si>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</si>
  <si>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</si>
  <si>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</si>
  <si>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</si>
  <si>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</si>
  <si>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</si>
  <si>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</si>
  <si>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</si>
  <si>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</si>
  <si>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</si>
  <si>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</si>
  <si>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</si>
  <si>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</si>
  <si>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</si>
  <si>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</si>
  <si>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</si>
  <si>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</si>
  <si>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</si>
  <si>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</si>
  <si>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</si>
  <si>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</si>
  <si>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</si>
  <si>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</si>
  <si>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</si>
  <si>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</si>
  <si>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</si>
  <si>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</si>
  <si>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</si>
  <si>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</si>
  <si>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</si>
  <si>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</si>
  <si>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</si>
  <si>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</si>
  <si>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</si>
  <si>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</si>
  <si>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</si>
  <si>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</si>
  <si>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</si>
  <si>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</si>
  <si>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</si>
  <si>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</si>
  <si>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</si>
  <si>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</si>
  <si>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</si>
  <si>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</si>
  <si>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</si>
  <si>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</si>
  <si>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</si>
  <si>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</si>
  <si>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</si>
  <si>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</si>
  <si>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</si>
  <si>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</si>
  <si>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</si>
  <si>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</si>
  <si>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</si>
  <si>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</si>
  <si>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</si>
  <si>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</si>
  <si>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</si>
  <si>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</si>
  <si>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</si>
  <si>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</si>
  <si>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</si>
  <si>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</si>
  <si>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</si>
  <si>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</si>
  <si>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</si>
  <si>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</si>
  <si>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</si>
  <si>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</si>
  <si>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</si>
  <si>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</si>
  <si>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</si>
  <si>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</si>
  <si>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</si>
  <si>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</si>
  <si>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</si>
  <si>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</si>
  <si>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</si>
  <si>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</si>
  <si>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</si>
  <si>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</si>
  <si>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</si>
  <si>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</si>
  <si>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</si>
  <si>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</si>
  <si>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</si>
  <si>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</si>
  <si>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</si>
  <si>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</si>
  <si>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</si>
  <si>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</si>
  <si>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</si>
  <si>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</si>
  <si>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</si>
  <si>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</si>
  <si>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</si>
  <si>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</si>
  <si>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</si>
  <si>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</si>
  <si>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</si>
  <si>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</si>
  <si>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</si>
  <si>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</si>
  <si>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</si>
  <si>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</si>
  <si>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</si>
  <si>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</si>
  <si>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</si>
  <si>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</si>
  <si>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</si>
  <si>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</si>
  <si>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</si>
  <si>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</si>
  <si>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</si>
  <si>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</si>
  <si>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</si>
  <si>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</si>
  <si>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</si>
  <si>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</si>
  <si>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</si>
  <si>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</si>
  <si>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</si>
  <si>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</si>
  <si>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</si>
  <si>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</si>
  <si>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</si>
  <si>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</si>
  <si>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</si>
  <si>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</si>
  <si>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</si>
  <si>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</si>
  <si>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</si>
  <si>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</si>
  <si>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</si>
  <si>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</si>
  <si>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</si>
  <si>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</si>
  <si>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</si>
  <si>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</si>
  <si>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</si>
  <si>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</si>
  <si>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</si>
  <si>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</si>
  <si>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</si>
  <si>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</si>
  <si>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</si>
  <si>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</si>
  <si>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</si>
  <si>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</si>
  <si>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</si>
  <si>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</si>
  <si>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</si>
  <si>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</si>
  <si>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</si>
  <si>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</si>
  <si>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</si>
  <si>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</si>
  <si>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</si>
  <si>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</si>
  <si>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</si>
  <si>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</si>
  <si>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</si>
  <si>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</si>
  <si>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</si>
  <si>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</si>
  <si>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</si>
  <si>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</si>
  <si>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</si>
  <si>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</si>
  <si>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</si>
  <si>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</si>
  <si>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</si>
  <si>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</si>
  <si>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</si>
  <si>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</si>
  <si>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</si>
  <si>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</si>
  <si>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</si>
  <si>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</si>
  <si>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</si>
  <si>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</si>
  <si>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</si>
  <si>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</si>
  <si>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</si>
  <si>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</si>
  <si>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</si>
  <si>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</si>
  <si>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</si>
  <si>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</si>
  <si>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</si>
  <si>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</si>
  <si>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</si>
  <si>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</si>
  <si>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</si>
  <si>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</si>
  <si>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</si>
  <si>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</si>
  <si>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</si>
  <si>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</si>
  <si>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</si>
  <si>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</si>
  <si>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</si>
  <si>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</si>
  <si>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</si>
  <si>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</si>
  <si>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</si>
  <si>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</si>
  <si>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</si>
  <si>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</si>
  <si>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</si>
  <si>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</si>
  <si>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</si>
  <si>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</si>
  <si>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</si>
  <si>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</si>
  <si>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</si>
  <si>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</si>
  <si>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</si>
  <si>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</si>
  <si>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</si>
  <si>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</si>
  <si>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</si>
  <si>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</si>
  <si>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</si>
  <si>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</si>
  <si>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</si>
  <si>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</si>
  <si>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</si>
  <si>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</si>
  <si>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</si>
  <si>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</si>
  <si>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</si>
  <si>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</si>
  <si>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</si>
  <si>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</si>
  <si>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</si>
  <si>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</si>
  <si>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</si>
  <si>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</si>
  <si>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</si>
  <si>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</si>
  <si>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</si>
  <si>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</si>
  <si>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</si>
  <si>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</si>
  <si>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</si>
  <si>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</si>
  <si>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</si>
  <si>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</si>
  <si>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</si>
  <si>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</si>
  <si>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</si>
  <si>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</si>
  <si>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</si>
  <si>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</si>
  <si>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</si>
  <si>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</si>
  <si>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</si>
  <si>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</si>
  <si>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</si>
  <si>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</si>
  <si>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</si>
  <si>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</si>
  <si>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</si>
  <si>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</si>
  <si>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</si>
  <si>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</si>
  <si>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</si>
  <si>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</si>
  <si>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</si>
  <si>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</si>
  <si>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</si>
  <si>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</si>
  <si>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</si>
  <si>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</si>
  <si>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</si>
  <si>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</si>
  <si>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</si>
  <si>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</si>
  <si>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</si>
  <si>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</si>
  <si>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</si>
  <si>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</si>
  <si>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</si>
  <si>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</si>
  <si>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</si>
  <si>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</si>
  <si>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</si>
  <si>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</si>
  <si>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</si>
  <si>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</si>
  <si>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</si>
  <si>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</si>
  <si>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</si>
  <si>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</si>
  <si>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</si>
  <si>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</si>
  <si>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</si>
  <si>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</si>
  <si>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</si>
  <si>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</si>
  <si>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</si>
  <si>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</si>
  <si>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</si>
  <si>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</si>
  <si>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</si>
  <si>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</si>
  <si>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</si>
  <si>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</si>
  <si>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</si>
  <si>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</si>
  <si>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</si>
  <si>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</si>
  <si>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</si>
  <si>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</si>
  <si>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</si>
  <si>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</si>
  <si>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</si>
  <si>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</si>
  <si>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</si>
  <si>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</si>
  <si>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</si>
  <si>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</si>
  <si>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</si>
  <si>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</si>
  <si>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</si>
  <si>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</si>
  <si>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</si>
  <si>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</si>
  <si>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</si>
  <si>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</si>
  <si>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</si>
  <si>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</si>
  <si>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</si>
  <si>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</si>
  <si>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</si>
  <si>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</si>
  <si>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</si>
  <si>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</si>
  <si>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</si>
  <si>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</si>
  <si>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</si>
  <si>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</si>
  <si>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</si>
  <si>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</si>
  <si>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</si>
  <si>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</si>
  <si>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</si>
  <si>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</si>
  <si>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</si>
  <si>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</si>
  <si>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</si>
  <si>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</si>
  <si>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</si>
  <si>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</si>
  <si>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</si>
  <si>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</si>
  <si>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</si>
  <si>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</si>
  <si>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</si>
  <si>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</si>
  <si>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</si>
  <si>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</si>
  <si>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</si>
  <si>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</si>
  <si>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</si>
  <si>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</si>
  <si>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</si>
  <si>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</si>
  <si>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</si>
  <si>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</si>
  <si>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</si>
  <si>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</si>
  <si>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</si>
  <si>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</si>
  <si>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</si>
  <si>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</si>
  <si>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</si>
  <si>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</si>
  <si>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</si>
  <si>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</si>
  <si>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</si>
  <si>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</si>
  <si>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</si>
  <si>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</si>
  <si>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</si>
  <si>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</si>
  <si>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</si>
  <si>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</si>
  <si>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</si>
  <si>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</si>
  <si>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</si>
  <si>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</si>
  <si>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</si>
  <si>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</si>
  <si>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</si>
  <si>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</si>
  <si>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</si>
  <si>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</si>
  <si>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</si>
  <si>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</si>
  <si>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</si>
  <si>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</si>
  <si>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</si>
  <si>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</si>
  <si>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</si>
  <si>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</si>
  <si>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</si>
  <si>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</si>
  <si>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</si>
  <si>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</si>
  <si>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</si>
  <si>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</si>
  <si>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</si>
  <si>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</si>
  <si>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</si>
  <si>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</si>
  <si>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</si>
  <si>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</si>
  <si>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</si>
  <si>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</si>
  <si>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</si>
  <si>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</si>
  <si>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</si>
  <si>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</si>
  <si>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</si>
  <si>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</si>
  <si>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</si>
  <si>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</si>
  <si>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</si>
  <si>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</si>
  <si>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</si>
  <si>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</si>
  <si>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</si>
  <si>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</si>
  <si>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</si>
  <si>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</si>
  <si>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</si>
  <si>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</si>
  <si>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</si>
  <si>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</si>
  <si>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</si>
  <si>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</si>
  <si>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</si>
  <si>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</si>
  <si>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</si>
  <si>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</si>
  <si>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</si>
  <si>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</si>
  <si>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</si>
  <si>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</si>
  <si>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</si>
  <si>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</si>
  <si>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</si>
  <si>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</si>
  <si>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</si>
  <si>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</si>
  <si>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</si>
  <si>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</si>
  <si>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</si>
  <si>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</si>
  <si>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</si>
  <si>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</si>
  <si>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</si>
  <si>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</si>
  <si>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</si>
  <si>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</si>
  <si>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</si>
  <si>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</si>
  <si>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</si>
  <si>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</si>
  <si>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</si>
  <si>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</si>
  <si>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</si>
  <si>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</si>
  <si>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</si>
  <si>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</si>
  <si>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</si>
  <si>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</si>
  <si>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</si>
  <si>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</si>
  <si>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</si>
  <si>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</si>
  <si>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</si>
  <si>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</si>
  <si>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</si>
  <si>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</si>
  <si>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</si>
  <si>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</si>
  <si>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</si>
  <si>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</si>
  <si>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</si>
  <si>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</si>
  <si>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</si>
  <si>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</si>
  <si>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</si>
  <si>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</si>
  <si>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</si>
  <si>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</si>
  <si>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</si>
  <si>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</si>
  <si>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</si>
  <si>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</si>
  <si>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</si>
  <si>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</si>
  <si>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</si>
  <si>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</si>
  <si>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</si>
  <si>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</si>
  <si>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</si>
  <si>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</si>
  <si>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</si>
  <si>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</si>
  <si>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</si>
  <si>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</si>
  <si>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</si>
  <si>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</si>
  <si>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</si>
  <si>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</si>
  <si>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</si>
  <si>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</si>
  <si>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</si>
  <si>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</si>
  <si>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</si>
  <si>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</si>
  <si>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</si>
  <si>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</si>
  <si>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</si>
  <si>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</si>
  <si>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</si>
  <si>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</si>
  <si>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</si>
  <si>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</si>
  <si>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</si>
  <si>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</si>
  <si>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</si>
  <si>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</si>
  <si>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</si>
  <si>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</si>
  <si>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</si>
  <si>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</si>
  <si>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</si>
  <si>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</si>
  <si>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</si>
  <si>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</si>
  <si>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</si>
  <si>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</si>
  <si>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</si>
  <si>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</si>
  <si>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</si>
  <si>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</si>
  <si>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</si>
  <si>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</si>
  <si>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</si>
  <si>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</si>
  <si>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</si>
  <si>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</si>
  <si>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</si>
  <si>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</si>
  <si>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</si>
  <si>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</si>
  <si>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</si>
  <si>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</si>
  <si>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</si>
  <si>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</si>
  <si>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</si>
  <si>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</si>
  <si>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</si>
  <si>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</si>
  <si>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</si>
  <si>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</si>
  <si>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</si>
  <si>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</si>
  <si>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</si>
  <si>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</si>
  <si>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</si>
  <si>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</si>
  <si>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</si>
  <si>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</si>
  <si>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</si>
  <si>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</si>
  <si>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</si>
  <si>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</si>
  <si>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</si>
  <si>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</si>
  <si>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</si>
  <si>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</si>
  <si>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</si>
  <si>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</si>
  <si>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</si>
  <si>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</si>
  <si>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</si>
  <si>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</si>
  <si>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</si>
  <si>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</si>
  <si>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</si>
  <si>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</si>
  <si>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</si>
  <si>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</si>
  <si>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</si>
  <si>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</si>
  <si>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</si>
  <si>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</si>
  <si>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</si>
  <si>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</si>
  <si>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</si>
  <si>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</si>
  <si>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</si>
  <si>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</si>
  <si>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</si>
  <si>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</si>
  <si>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</si>
  <si>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</si>
  <si>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</si>
  <si>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</si>
  <si>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</si>
  <si>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</si>
  <si>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</si>
  <si>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</si>
  <si>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</si>
  <si>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</si>
  <si>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</si>
  <si>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</si>
  <si>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</si>
  <si>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</si>
  <si>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</si>
  <si>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</si>
  <si>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</si>
  <si>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</si>
  <si>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</si>
  <si>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</si>
  <si>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</si>
  <si>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</si>
  <si>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</si>
  <si>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</si>
  <si>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</si>
  <si>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</si>
  <si>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</si>
  <si>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</si>
  <si>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</si>
  <si>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</si>
  <si>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</si>
  <si>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</si>
  <si>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</si>
  <si>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</si>
  <si>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</si>
  <si>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</si>
  <si>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</si>
  <si>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</si>
  <si>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</si>
  <si>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</si>
  <si>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</si>
  <si>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</si>
  <si>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</si>
  <si>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</si>
  <si>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</si>
  <si>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</si>
  <si>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</si>
  <si>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</si>
  <si>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</si>
  <si>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</si>
  <si>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</si>
  <si>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</si>
  <si>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</si>
  <si>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</si>
  <si>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</si>
  <si>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</si>
  <si>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</si>
  <si>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</si>
  <si>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</si>
  <si>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</si>
  <si>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</si>
  <si>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</si>
  <si>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</si>
  <si>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</si>
  <si>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</si>
  <si>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</si>
  <si>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</si>
  <si>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</si>
  <si>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</si>
  <si>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</si>
  <si>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</si>
  <si>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</si>
  <si>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</si>
  <si>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</si>
  <si>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</si>
  <si>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</si>
  <si>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</si>
  <si>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</si>
  <si>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</si>
  <si>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</si>
  <si>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</si>
  <si>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</si>
  <si>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</si>
  <si>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</si>
  <si>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</si>
  <si>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</si>
  <si>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</si>
  <si>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</si>
  <si>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</si>
  <si>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</si>
  <si>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</si>
  <si>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</si>
  <si>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</si>
  <si>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</si>
  <si>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</si>
  <si>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</si>
  <si>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</si>
  <si>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</si>
  <si>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</si>
  <si>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</si>
  <si>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</si>
  <si>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</si>
  <si>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</si>
  <si>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</si>
  <si>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</si>
  <si>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</si>
  <si>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</si>
  <si>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</si>
  <si>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</si>
  <si>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</si>
  <si>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</si>
  <si>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</si>
  <si>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</si>
  <si>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</si>
  <si>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</si>
  <si>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</si>
  <si>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</si>
  <si>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</si>
  <si>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</si>
  <si>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</si>
  <si>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</si>
  <si>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</si>
  <si>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</si>
  <si>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</si>
  <si>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</si>
  <si>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</si>
  <si>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</si>
  <si>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</si>
  <si>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</si>
  <si>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</si>
  <si>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</si>
  <si>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</si>
  <si>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</si>
  <si>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</si>
  <si>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</si>
  <si>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</si>
  <si>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</si>
  <si>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</si>
  <si>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</si>
  <si>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</si>
  <si>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</si>
  <si>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</si>
  <si>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</si>
  <si>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</si>
  <si>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</si>
  <si>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</si>
  <si>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</si>
  <si>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</si>
  <si>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</si>
  <si>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</si>
  <si>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</si>
  <si>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</si>
  <si>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</si>
  <si>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</si>
  <si>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</si>
  <si>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</si>
  <si>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</si>
  <si>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</si>
  <si>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</si>
  <si>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</si>
  <si>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</si>
  <si>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</si>
  <si>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</si>
  <si>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</si>
  <si>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</si>
  <si>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</si>
  <si>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</si>
  <si>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</si>
  <si>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</si>
  <si>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</si>
  <si>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</si>
  <si>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</si>
  <si>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</si>
  <si>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</si>
  <si>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</si>
  <si>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</si>
  <si>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</si>
  <si>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</si>
  <si>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</si>
  <si>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</si>
  <si>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</si>
  <si>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</si>
  <si>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</si>
  <si>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</si>
  <si>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</si>
  <si>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</si>
  <si>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</si>
  <si>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</si>
  <si>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</si>
  <si>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</si>
  <si>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</si>
  <si>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</si>
  <si>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</si>
  <si>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</si>
  <si>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</si>
  <si>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</si>
  <si>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</si>
  <si>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</si>
  <si>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</si>
  <si>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</si>
  <si>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</si>
  <si>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</si>
  <si>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</si>
  <si>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</si>
  <si>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</si>
  <si>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</si>
  <si>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</si>
  <si>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</si>
  <si>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</si>
  <si>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</si>
  <si>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</si>
  <si>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</si>
  <si>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</si>
  <si>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</si>
  <si>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</si>
  <si>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</si>
  <si>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</si>
  <si>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</si>
  <si>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</si>
  <si>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</si>
  <si>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</si>
  <si>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</si>
  <si>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</si>
  <si>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</si>
  <si>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</si>
  <si>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</si>
  <si>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</si>
  <si>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</si>
  <si>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</si>
  <si>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</si>
  <si>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</si>
  <si>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</si>
  <si>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</si>
  <si>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</si>
  <si>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</si>
  <si>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</si>
  <si>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</si>
  <si>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</si>
  <si>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</si>
  <si>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</si>
  <si>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</si>
  <si>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</si>
  <si>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</si>
  <si>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</si>
  <si>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</si>
  <si>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</si>
  <si>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</si>
  <si>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</si>
  <si>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</si>
  <si>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</si>
  <si>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</si>
  <si>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</si>
  <si>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</si>
  <si>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</si>
  <si>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</si>
  <si>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</si>
  <si>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</si>
  <si>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</si>
  <si>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</si>
  <si>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</si>
  <si>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</si>
  <si>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</si>
  <si>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</si>
  <si>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</si>
  <si>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</si>
  <si>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</si>
  <si>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</si>
  <si>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</si>
  <si>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</si>
  <si>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</si>
  <si>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</si>
  <si>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</si>
  <si>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</si>
  <si>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</si>
  <si>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</si>
  <si>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</si>
  <si>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</si>
  <si>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</si>
  <si>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</si>
  <si>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</si>
  <si>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</si>
  <si>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</si>
  <si>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</si>
  <si>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</si>
  <si>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</si>
  <si>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</si>
  <si>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</si>
  <si>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</si>
  <si>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</si>
  <si>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</si>
  <si>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</si>
  <si>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</si>
  <si>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</si>
  <si>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</si>
  <si>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</si>
  <si>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</si>
  <si>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</si>
  <si>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</si>
  <si>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</si>
  <si>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</si>
  <si>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</si>
  <si>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</si>
  <si>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</si>
  <si>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</si>
  <si>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</si>
  <si>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</si>
  <si>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</si>
  <si>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</si>
  <si>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</si>
  <si>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</si>
  <si>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</si>
  <si>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</si>
  <si>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</si>
  <si>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</si>
  <si>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</si>
  <si>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</si>
  <si>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</si>
  <si>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</si>
  <si>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</si>
  <si>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</si>
  <si>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</si>
  <si>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</si>
  <si>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</si>
  <si>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</si>
  <si>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</si>
  <si>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</si>
  <si>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</si>
  <si>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</si>
  <si>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</si>
  <si>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</si>
  <si>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</si>
  <si>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</si>
  <si>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</si>
  <si>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</si>
  <si>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</si>
  <si>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</si>
  <si>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</si>
  <si>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</si>
  <si>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</si>
  <si>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</si>
  <si>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</si>
  <si>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</si>
  <si>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</si>
  <si>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</si>
  <si>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</si>
  <si>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</si>
  <si>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</si>
  <si>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</si>
  <si>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</si>
  <si>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</si>
  <si>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</si>
  <si>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</si>
  <si>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</si>
  <si>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</si>
  <si>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</si>
  <si>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</si>
  <si>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</si>
  <si>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</si>
  <si>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</si>
  <si>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</si>
  <si>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</si>
  <si>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</si>
  <si>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</si>
  <si>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</si>
  <si>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</si>
  <si>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</si>
  <si>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</si>
  <si>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</si>
  <si>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</si>
  <si>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</si>
  <si>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</si>
  <si>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</si>
  <si>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</si>
  <si>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</si>
  <si>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</si>
  <si>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</si>
  <si>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</si>
  <si>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</si>
  <si>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</si>
  <si>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</si>
  <si>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</si>
  <si>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</si>
  <si>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</si>
  <si>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</si>
  <si>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</si>
  <si>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</si>
  <si>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</si>
  <si>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</si>
  <si>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</si>
  <si>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</si>
  <si>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</si>
  <si>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</si>
  <si>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</si>
  <si>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</si>
  <si>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</si>
  <si>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</si>
  <si>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</si>
  <si>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</si>
  <si>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</si>
  <si>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</si>
  <si>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</si>
  <si>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</si>
  <si>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</si>
  <si>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</si>
  <si>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</si>
  <si>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</si>
  <si>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</si>
  <si>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</si>
  <si>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</si>
  <si>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</si>
  <si>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</si>
  <si>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</si>
  <si>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</si>
  <si>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</si>
  <si>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</si>
  <si>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</si>
  <si>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</si>
  <si>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</si>
  <si>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</si>
  <si>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</si>
  <si>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</si>
  <si>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</si>
  <si>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</si>
  <si>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</si>
  <si>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</si>
  <si>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</si>
  <si>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</si>
  <si>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</si>
  <si>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</si>
  <si>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</si>
  <si>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</si>
  <si>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</si>
  <si>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</si>
  <si>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</si>
  <si>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</si>
  <si>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</si>
  <si>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</si>
  <si>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</si>
  <si>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</si>
  <si>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</si>
  <si>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</si>
  <si>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</si>
  <si>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</si>
  <si>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</si>
  <si>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</si>
  <si>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</si>
  <si>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</si>
  <si>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</si>
  <si>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</si>
  <si>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</si>
  <si>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</si>
  <si>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</si>
  <si>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</si>
  <si>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</si>
  <si>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</si>
  <si>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</si>
  <si>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</si>
  <si>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</si>
  <si>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</si>
  <si>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</si>
  <si>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</si>
  <si>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</si>
  <si>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</si>
  <si>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</si>
  <si>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</si>
  <si>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</si>
  <si>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</si>
  <si>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</si>
  <si>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</si>
  <si>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</si>
  <si>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</si>
  <si>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</si>
  <si>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</si>
  <si>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</si>
  <si>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</si>
  <si>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</si>
  <si>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</si>
  <si>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</si>
  <si>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</si>
  <si>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</si>
  <si>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</si>
  <si>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</si>
  <si>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</si>
  <si>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</si>
  <si>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</si>
  <si>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</si>
  <si>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</si>
  <si>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</si>
  <si>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</si>
  <si>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</si>
  <si>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</si>
  <si>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</si>
  <si>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</si>
  <si>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</si>
  <si>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</si>
  <si>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</si>
  <si>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</si>
  <si>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</si>
  <si>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</si>
  <si>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</si>
  <si>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</si>
  <si>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</si>
  <si>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</si>
  <si>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</si>
  <si>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</si>
  <si>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</si>
  <si>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</si>
  <si>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</si>
  <si>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</si>
  <si>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</si>
  <si>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</si>
  <si>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</si>
  <si>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</si>
  <si>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</si>
  <si>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</si>
  <si>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</si>
  <si>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</si>
  <si>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</si>
  <si>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</si>
  <si>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</si>
  <si>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</si>
  <si>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</si>
  <si>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</si>
  <si>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</si>
  <si>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</si>
  <si>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</si>
  <si>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</si>
  <si>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</si>
  <si>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</si>
  <si>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</si>
  <si>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</si>
  <si>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</si>
  <si>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</si>
  <si>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</si>
  <si>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</si>
  <si>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</si>
  <si>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</si>
  <si>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</si>
  <si>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</si>
  <si>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</si>
  <si>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</si>
  <si>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</si>
  <si>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</si>
  <si>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</si>
  <si>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</si>
  <si>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</si>
  <si>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</si>
  <si>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</si>
  <si>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</si>
  <si>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</si>
  <si>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</si>
  <si>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</si>
  <si>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</si>
  <si>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</si>
  <si>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</si>
  <si>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</si>
  <si>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</si>
  <si>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</si>
  <si>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</si>
  <si>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</si>
  <si>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</si>
  <si>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</si>
  <si>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</si>
  <si>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</si>
  <si>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</si>
  <si>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</si>
  <si>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</si>
  <si>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</si>
  <si>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</si>
  <si>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</si>
  <si>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</si>
  <si>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</si>
  <si>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</si>
  <si>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</si>
  <si>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</si>
  <si>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</si>
  <si>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</si>
  <si>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</si>
  <si>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</si>
  <si>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</si>
  <si>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</si>
  <si>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</si>
  <si>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</si>
  <si>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</si>
  <si>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</si>
  <si>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</si>
  <si>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</si>
  <si>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</si>
  <si>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</si>
  <si>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</si>
  <si>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</si>
  <si>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</si>
  <si>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</si>
  <si>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</si>
  <si>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</si>
  <si>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</si>
  <si>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</si>
  <si>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</si>
  <si>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</si>
  <si>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</si>
  <si>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</si>
  <si>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</si>
  <si>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</si>
  <si>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</si>
  <si>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</si>
  <si>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</si>
  <si>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</si>
  <si>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</si>
  <si>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</si>
  <si>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</si>
  <si>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</si>
  <si>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</si>
  <si>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</si>
  <si>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</si>
  <si>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</si>
  <si>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</si>
  <si>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</si>
  <si>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</si>
  <si>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</si>
  <si>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</si>
  <si>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</si>
  <si>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</si>
  <si>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</si>
  <si>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</si>
  <si>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</si>
  <si>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</si>
  <si>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</si>
  <si>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</si>
  <si>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</si>
  <si>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</si>
  <si>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</si>
  <si>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</si>
  <si>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</si>
  <si>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</si>
  <si>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</si>
  <si>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</si>
  <si>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</si>
  <si>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</si>
  <si>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</si>
  <si>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</si>
  <si>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</si>
  <si>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</si>
  <si>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</si>
  <si>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</si>
  <si>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</si>
  <si>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</si>
  <si>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</si>
  <si>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</si>
  <si>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</si>
  <si>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</si>
  <si>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</si>
  <si>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</si>
  <si>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</si>
  <si>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</si>
  <si>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</si>
  <si>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</si>
  <si>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</si>
  <si>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</si>
  <si>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</si>
  <si>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</si>
  <si>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</si>
  <si>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</si>
  <si>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</si>
  <si>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</si>
  <si>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</si>
  <si>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</si>
  <si>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</si>
  <si>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</si>
  <si>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</si>
  <si>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</si>
  <si>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</si>
  <si>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</si>
  <si>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</si>
  <si>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</si>
  <si>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</si>
  <si>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</si>
  <si>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</si>
  <si>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</si>
  <si>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</si>
  <si>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</si>
  <si>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</si>
  <si>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</si>
  <si>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</si>
  <si>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</si>
  <si>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</si>
  <si>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</si>
  <si>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</si>
  <si>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</si>
  <si>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</si>
  <si>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</si>
  <si>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</si>
  <si>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</si>
  <si>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</si>
  <si>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</si>
  <si>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</si>
  <si>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</si>
  <si>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</si>
  <si>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</si>
  <si>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</si>
  <si>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</si>
  <si>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</si>
  <si>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</si>
  <si>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</si>
  <si>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</si>
  <si>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</si>
  <si>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</si>
  <si>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</si>
  <si>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</si>
  <si>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</si>
  <si>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</si>
  <si>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</si>
  <si>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</si>
  <si>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</si>
  <si>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</si>
  <si>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</si>
  <si>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</si>
  <si>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</si>
  <si>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</si>
  <si>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</si>
  <si>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</si>
  <si>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</si>
  <si>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</si>
  <si>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</si>
  <si>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</si>
  <si>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</si>
  <si>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</si>
  <si>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</si>
  <si>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</si>
  <si>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</si>
  <si>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</si>
  <si>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</si>
  <si>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</si>
  <si>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</si>
  <si>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</si>
  <si>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</si>
  <si>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</si>
  <si>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</si>
  <si>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</si>
  <si>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</si>
  <si>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</si>
  <si>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</si>
  <si>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</si>
  <si>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</si>
  <si>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</si>
  <si>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</si>
  <si>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</si>
  <si>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</si>
  <si>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</si>
  <si>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</si>
  <si>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</si>
  <si>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</si>
  <si>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</si>
  <si>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</si>
  <si>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</si>
  <si>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</si>
  <si>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</si>
  <si>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</si>
  <si>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</si>
  <si>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</si>
  <si>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</si>
  <si>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</si>
  <si>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</si>
  <si>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</si>
  <si>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</si>
  <si>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</si>
  <si>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</si>
  <si>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</si>
  <si>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</si>
  <si>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</si>
  <si>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</si>
  <si>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</si>
  <si>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</si>
  <si>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</si>
  <si>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</si>
  <si>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</si>
  <si>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</si>
  <si>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</si>
  <si>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</si>
  <si>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</si>
  <si>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</si>
  <si>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</si>
  <si>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</si>
  <si>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</si>
  <si>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</si>
  <si>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</si>
  <si>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</si>
  <si>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</si>
  <si>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</si>
  <si>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</si>
  <si>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</si>
  <si>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</si>
  <si>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</si>
  <si>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</si>
  <si>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</si>
  <si>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</si>
  <si>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</si>
  <si>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</si>
  <si>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</si>
  <si>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</si>
  <si>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</si>
  <si>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</si>
  <si>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</si>
  <si>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</si>
  <si>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</si>
  <si>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</si>
  <si>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</si>
  <si>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</si>
  <si>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</si>
  <si>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</si>
  <si>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</si>
  <si>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</si>
  <si>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</si>
  <si>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</si>
  <si>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</si>
  <si>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</si>
  <si>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</si>
  <si>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</si>
  <si>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</si>
  <si>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</si>
  <si>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</si>
  <si>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</si>
  <si>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</si>
  <si>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</si>
  <si>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</si>
  <si>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</si>
  <si>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</si>
  <si>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</si>
  <si>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</si>
  <si>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</si>
  <si>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</si>
  <si>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</si>
  <si>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</si>
  <si>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</si>
  <si>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</si>
  <si>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</si>
  <si>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</si>
  <si>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</si>
  <si>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</si>
  <si>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</si>
  <si>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</si>
  <si>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</si>
  <si>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</si>
  <si>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</si>
  <si>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</si>
  <si>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</si>
  <si>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</si>
  <si>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</si>
  <si>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</si>
  <si>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</si>
  <si>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</si>
  <si>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</si>
  <si>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</si>
  <si>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</si>
  <si>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</si>
  <si>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</si>
  <si>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</si>
  <si>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</si>
  <si>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</si>
  <si>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</si>
  <si>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</si>
  <si>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</si>
  <si>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</si>
  <si>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</si>
  <si>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</si>
  <si>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</si>
  <si>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</si>
  <si>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</si>
  <si>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</si>
  <si>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</si>
  <si>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</si>
  <si>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</si>
  <si>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</si>
  <si>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</si>
  <si>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</si>
  <si>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</si>
  <si>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</si>
  <si>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</si>
  <si>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</si>
  <si>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</si>
  <si>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</si>
  <si>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</si>
  <si>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</si>
  <si>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</si>
  <si>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</si>
  <si>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</si>
  <si>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</si>
  <si>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</si>
  <si>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</si>
  <si>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</si>
  <si>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</si>
  <si>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</si>
  <si>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</si>
  <si>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</si>
  <si>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</si>
  <si>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</si>
  <si>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</si>
  <si>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</si>
  <si>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</si>
  <si>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</si>
  <si>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</si>
  <si>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</si>
  <si>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</si>
  <si>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</si>
  <si>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</si>
  <si>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</si>
  <si>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</si>
  <si>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</si>
  <si>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</si>
  <si>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</si>
  <si>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</si>
  <si>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</si>
  <si>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</si>
  <si>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</si>
  <si>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</si>
  <si>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</si>
  <si>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</si>
  <si>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</si>
  <si>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</si>
  <si>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</si>
  <si>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</si>
  <si>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</si>
  <si>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</si>
  <si>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</si>
  <si>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</si>
  <si>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</si>
  <si>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</si>
  <si>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</si>
  <si>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</si>
  <si>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</si>
  <si>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</si>
  <si>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</si>
  <si>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</si>
  <si>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</si>
  <si>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</si>
  <si>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</si>
  <si>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</si>
  <si>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</si>
  <si>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</si>
  <si>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</si>
  <si>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</si>
  <si>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</si>
  <si>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</si>
  <si>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</si>
  <si>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</si>
  <si>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</si>
  <si>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</si>
  <si>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</si>
  <si>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</si>
  <si>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</si>
  <si>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</si>
  <si>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</si>
  <si>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</si>
  <si>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</si>
  <si>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</si>
  <si>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</si>
  <si>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</si>
  <si>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</si>
  <si>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</si>
  <si>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</si>
  <si>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</si>
  <si>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</si>
  <si>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</si>
  <si>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</si>
  <si>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</si>
  <si>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</si>
  <si>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</si>
  <si>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</si>
  <si>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</si>
  <si>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</si>
  <si>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</si>
  <si>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</si>
  <si>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</si>
  <si>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</si>
  <si>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</si>
  <si>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</si>
  <si>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</si>
  <si>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</si>
  <si>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</si>
  <si>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</si>
  <si>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</si>
  <si>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</si>
  <si>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</si>
  <si>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</si>
  <si>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</si>
  <si>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</si>
  <si>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</si>
  <si>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</si>
  <si>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</si>
  <si>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</si>
  <si>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</si>
  <si>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</si>
  <si>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</si>
  <si>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</si>
  <si>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</si>
  <si>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</si>
  <si>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</si>
  <si>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</si>
  <si>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</si>
  <si>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</si>
  <si>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</si>
  <si>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</si>
  <si>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</si>
  <si>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</si>
  <si>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</si>
  <si>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</si>
  <si>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</si>
  <si>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</si>
  <si>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</si>
  <si>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</si>
  <si>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</si>
  <si>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</si>
  <si>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</si>
  <si>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</si>
  <si>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</si>
  <si>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</si>
  <si>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</si>
  <si>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</si>
  <si>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</si>
  <si>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</si>
  <si>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</si>
  <si>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</si>
  <si>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</si>
  <si>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</si>
  <si>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</si>
  <si>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</si>
  <si>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</si>
  <si>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</si>
  <si>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</si>
  <si>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</si>
  <si>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</si>
  <si>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</si>
  <si>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</si>
  <si>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</si>
  <si>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</si>
  <si>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</si>
  <si>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</si>
  <si>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</si>
  <si>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</si>
  <si>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</si>
  <si>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</si>
  <si>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</si>
  <si>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</si>
  <si>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</si>
  <si>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</si>
  <si>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</si>
  <si>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</si>
  <si>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</si>
  <si>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</si>
  <si>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</si>
  <si>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</si>
  <si>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</si>
  <si>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</si>
  <si>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</si>
  <si>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</si>
  <si>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</si>
  <si>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</si>
  <si>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</si>
  <si>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</si>
  <si>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</si>
  <si>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</si>
  <si>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</si>
  <si>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</si>
  <si>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</si>
  <si>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</si>
  <si>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</si>
  <si>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</si>
  <si>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</si>
  <si>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</si>
  <si>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</si>
  <si>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</si>
  <si>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</si>
  <si>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</si>
  <si>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</si>
  <si>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</si>
  <si>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</si>
  <si>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</si>
  <si>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</si>
  <si>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</si>
  <si>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</si>
  <si>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</si>
  <si>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</si>
  <si>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</si>
  <si>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</si>
  <si>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</si>
  <si>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</si>
  <si>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</si>
  <si>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</si>
  <si>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</si>
  <si>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</si>
  <si>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</si>
  <si>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</si>
  <si>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</si>
  <si>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</si>
  <si>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</si>
  <si>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</si>
  <si>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</si>
  <si>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</si>
  <si>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</si>
  <si>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</si>
  <si>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</si>
  <si>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</si>
  <si>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</si>
  <si>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</si>
  <si>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</si>
  <si>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</si>
  <si>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</si>
  <si>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</si>
  <si>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</si>
  <si>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</si>
  <si>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</si>
  <si>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</si>
  <si>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</si>
  <si>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</si>
  <si>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</si>
  <si>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</si>
  <si>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</si>
  <si>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</si>
  <si>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</si>
  <si>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</si>
  <si>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</si>
  <si>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</si>
  <si>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</si>
  <si>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</si>
  <si>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</si>
  <si>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</si>
  <si>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</si>
  <si>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</si>
  <si>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</si>
  <si>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</si>
  <si>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</si>
  <si>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</si>
  <si>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</si>
  <si>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</si>
  <si>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</si>
  <si>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</si>
  <si>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</si>
  <si>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</si>
  <si>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</si>
  <si>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</si>
  <si>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</si>
  <si>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</si>
  <si>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</si>
  <si>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</si>
  <si>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</si>
  <si>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</si>
  <si>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</si>
  <si>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</si>
  <si>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</si>
  <si>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</si>
  <si>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</si>
  <si>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</si>
  <si>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</si>
  <si>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</si>
  <si>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</si>
  <si>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</si>
  <si>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</si>
  <si>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</si>
  <si>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</si>
  <si>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</si>
  <si>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</si>
  <si>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</si>
  <si>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</si>
  <si>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</si>
  <si>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</si>
  <si>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</si>
  <si>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</si>
  <si>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</si>
  <si>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</si>
  <si>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</si>
  <si>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</si>
  <si>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</si>
  <si>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</si>
  <si>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</si>
  <si>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</si>
  <si>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</si>
  <si>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</si>
  <si>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</si>
  <si>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</si>
  <si>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</si>
  <si>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</si>
  <si>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</si>
  <si>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</si>
  <si>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</si>
  <si>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</si>
  <si>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</si>
  <si>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</si>
  <si>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</si>
  <si>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</si>
  <si>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</si>
  <si>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</si>
  <si>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</si>
  <si>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</si>
  <si>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</si>
  <si>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</si>
  <si>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</si>
  <si>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</si>
  <si>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</si>
  <si>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</si>
  <si>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</si>
  <si>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</si>
  <si>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</si>
  <si>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</si>
  <si>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</si>
  <si>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</si>
  <si>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</si>
  <si>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</si>
  <si>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</si>
  <si>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</si>
  <si>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</si>
  <si>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</si>
  <si>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</si>
  <si>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</si>
  <si>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</si>
  <si>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</si>
  <si>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</si>
  <si>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</si>
  <si>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</si>
  <si>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</si>
  <si>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</si>
  <si>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</si>
  <si>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</si>
  <si>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</si>
  <si>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</si>
  <si>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</si>
  <si>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</si>
  <si>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</si>
  <si>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</si>
  <si>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</si>
  <si>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</si>
  <si>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</si>
  <si>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</si>
  <si>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</si>
  <si>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</si>
  <si>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</si>
  <si>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</si>
  <si>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</si>
  <si>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</si>
  <si>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</si>
  <si>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</si>
  <si>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</si>
  <si>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</si>
  <si>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</si>
  <si>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</si>
  <si>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</si>
  <si>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</si>
  <si>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</si>
  <si>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</si>
  <si>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</si>
  <si>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</si>
  <si>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</si>
  <si>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</si>
  <si>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</si>
  <si>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</si>
  <si>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</si>
  <si>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</si>
  <si>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</si>
  <si>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</si>
  <si>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</si>
  <si>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</si>
  <si>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</si>
  <si>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</si>
  <si>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</si>
  <si>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</si>
  <si>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</si>
  <si>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</si>
  <si>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</si>
  <si>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</si>
  <si>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</si>
  <si>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</si>
  <si>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</si>
  <si>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</si>
  <si>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</si>
  <si>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</si>
  <si>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</si>
  <si>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</si>
  <si>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</si>
  <si>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</si>
  <si>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</si>
  <si>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</si>
  <si>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</si>
  <si>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</si>
  <si>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</si>
  <si>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</si>
  <si>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</si>
  <si>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</si>
  <si>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</si>
  <si>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</si>
  <si>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</si>
  <si>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</si>
  <si>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</si>
  <si>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</si>
  <si>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</si>
  <si>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</si>
  <si>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</si>
  <si>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</si>
  <si>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</si>
  <si>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</si>
  <si>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</si>
  <si>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</si>
  <si>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</si>
  <si>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</si>
  <si>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</si>
  <si>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</si>
  <si>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</si>
  <si>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</si>
  <si>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</si>
  <si>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</si>
  <si>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</si>
  <si>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</si>
  <si>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</si>
  <si>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</si>
  <si>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</si>
  <si>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</si>
  <si>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</si>
  <si>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</si>
  <si>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</si>
  <si>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</si>
  <si>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</si>
  <si>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</si>
  <si>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</si>
  <si>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</si>
  <si>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</si>
  <si>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</si>
  <si>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</si>
  <si>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</si>
  <si>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</si>
  <si>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</si>
  <si>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</si>
  <si>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</si>
  <si>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</si>
  <si>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</si>
  <si>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</si>
  <si>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</si>
  <si>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</si>
  <si>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</si>
  <si>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</si>
  <si>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</si>
  <si>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</si>
  <si>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</si>
  <si>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</si>
  <si>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</si>
  <si>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</si>
  <si>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</si>
  <si>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</si>
  <si>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</si>
  <si>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</si>
  <si>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</si>
  <si>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</si>
  <si>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</si>
  <si>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</si>
  <si>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</si>
  <si>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</si>
  <si>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</si>
  <si>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</si>
  <si>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</si>
  <si>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</si>
  <si>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</si>
  <si>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</si>
  <si>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</si>
  <si>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</si>
  <si>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</si>
  <si>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</si>
  <si>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</si>
  <si>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</si>
  <si>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</si>
  <si>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</si>
  <si>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</si>
  <si>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</si>
  <si>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</si>
  <si>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</si>
  <si>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</si>
  <si>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</si>
  <si>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</si>
  <si>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</si>
  <si>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</si>
  <si>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</si>
  <si>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</si>
  <si>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</si>
  <si>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</si>
  <si>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</si>
  <si>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</si>
  <si>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</si>
  <si>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</si>
  <si>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</si>
  <si>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</si>
  <si>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</si>
  <si>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</si>
  <si>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</si>
  <si>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</si>
  <si>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</si>
  <si>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</si>
  <si>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</si>
  <si>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</si>
  <si>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</si>
  <si>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</si>
  <si>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</si>
  <si>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</si>
  <si>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</si>
  <si>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</si>
  <si>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</si>
  <si>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</si>
  <si>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</si>
  <si>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</si>
  <si>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</si>
  <si>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</si>
  <si>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</si>
  <si>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</si>
  <si>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</si>
  <si>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</si>
  <si>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</si>
  <si>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</si>
  <si>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</si>
  <si>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</si>
  <si>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</si>
  <si>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</si>
  <si>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</si>
  <si>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</si>
  <si>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</si>
  <si>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</si>
  <si>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</si>
  <si>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</si>
  <si>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</si>
  <si>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</si>
  <si>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</si>
  <si>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</si>
  <si>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</si>
  <si>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</si>
  <si>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</si>
  <si>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</si>
  <si>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</si>
  <si>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</si>
  <si>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</si>
  <si>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</si>
  <si>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</si>
  <si>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</si>
  <si>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</si>
  <si>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</si>
  <si>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</si>
  <si>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</si>
  <si>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</si>
  <si>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</si>
  <si>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</si>
  <si>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</si>
  <si>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</si>
  <si>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</si>
  <si>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</si>
  <si>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</si>
  <si>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</si>
  <si>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</si>
  <si>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</si>
  <si>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</si>
  <si>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</si>
  <si>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</si>
  <si>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</si>
  <si>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</si>
  <si>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</si>
  <si>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</si>
  <si>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</si>
  <si>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</si>
  <si>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</si>
  <si>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</si>
  <si>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</si>
  <si>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</si>
  <si>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</si>
  <si>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</si>
  <si>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</si>
  <si>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</si>
  <si>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</si>
  <si>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</si>
  <si>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</si>
  <si>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</si>
  <si>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</si>
  <si>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</si>
  <si>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</si>
  <si>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</si>
  <si>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</si>
  <si>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</si>
  <si>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</si>
  <si>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</si>
  <si>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</si>
  <si>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</si>
  <si>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</si>
  <si>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</si>
  <si>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</si>
  <si>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</si>
  <si>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</si>
  <si>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</si>
  <si>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</si>
  <si>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</si>
  <si>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</si>
  <si>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</si>
  <si>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</si>
  <si>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</si>
  <si>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</si>
  <si>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</si>
  <si>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</si>
  <si>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</si>
  <si>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</si>
  <si>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</si>
  <si>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</si>
  <si>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</si>
  <si>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</si>
  <si>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</si>
  <si>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</si>
  <si>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</si>
  <si>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</si>
  <si>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</si>
  <si>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</si>
  <si>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</si>
  <si>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</si>
  <si>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</si>
  <si>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</si>
  <si>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</si>
  <si>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</si>
  <si>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</si>
  <si>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</si>
  <si>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</si>
  <si>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</si>
  <si>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</si>
  <si>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</si>
  <si>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</si>
  <si>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</si>
  <si>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</si>
  <si>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</si>
  <si>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</si>
  <si>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</si>
  <si>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</si>
  <si>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</si>
  <si>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</si>
  <si>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</si>
  <si>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</si>
  <si>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</si>
  <si>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</si>
  <si>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</si>
  <si>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</si>
  <si>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</si>
  <si>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</si>
  <si>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</si>
  <si>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</si>
  <si>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</si>
  <si>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</si>
  <si>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</si>
  <si>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</si>
  <si>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</si>
  <si>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</si>
  <si>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</si>
  <si>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</si>
  <si>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</si>
  <si>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</si>
  <si>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</si>
  <si>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</si>
  <si>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</si>
  <si>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</si>
  <si>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</si>
  <si>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</si>
  <si>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</si>
  <si>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</si>
  <si>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</si>
  <si>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</si>
  <si>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</si>
  <si>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</si>
  <si>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</si>
  <si>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</si>
  <si>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</si>
  <si>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</si>
  <si>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</si>
  <si>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</si>
  <si>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</si>
  <si>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</si>
  <si>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</si>
  <si>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</si>
  <si>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</si>
  <si>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</si>
  <si>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</si>
  <si>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</si>
  <si>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</si>
  <si>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</si>
  <si>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</si>
  <si>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</si>
  <si>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</si>
  <si>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</si>
  <si>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</si>
  <si>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</si>
  <si>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</si>
  <si>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</si>
  <si>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</si>
  <si>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</si>
  <si>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</si>
  <si>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</si>
  <si>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</si>
  <si>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</si>
  <si>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</si>
  <si>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</si>
  <si>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</si>
  <si>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</si>
  <si>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</si>
  <si>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</si>
  <si>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</si>
  <si>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</si>
  <si>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</si>
  <si>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</si>
  <si>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</si>
  <si>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</si>
  <si>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</si>
  <si>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</si>
  <si>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</si>
  <si>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</si>
  <si>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</si>
  <si>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</si>
  <si>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</si>
  <si>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</si>
  <si>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</si>
  <si>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</si>
  <si>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</si>
  <si>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</si>
  <si>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</si>
  <si>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</si>
  <si>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</si>
  <si>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</si>
  <si>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</si>
  <si>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</si>
  <si>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</si>
  <si>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</si>
  <si>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</si>
  <si>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</si>
  <si>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</si>
  <si>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</si>
  <si>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</si>
  <si>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</si>
  <si>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</si>
  <si>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</si>
  <si>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</si>
  <si>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</si>
  <si>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</si>
  <si>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</si>
  <si>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</si>
  <si>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</si>
  <si>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</si>
  <si>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</si>
  <si>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</si>
  <si>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</si>
  <si>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</si>
  <si>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</si>
  <si>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</si>
  <si>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</si>
  <si>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</si>
  <si>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</si>
  <si>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</si>
  <si>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</si>
  <si>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</si>
  <si>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</si>
  <si>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</si>
  <si>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</si>
  <si>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</si>
  <si>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</si>
  <si>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</si>
  <si>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</si>
  <si>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</si>
  <si>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</si>
  <si>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</si>
  <si>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</si>
  <si>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</si>
  <si>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</si>
  <si>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</si>
  <si>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</si>
  <si>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</si>
  <si>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</si>
  <si>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</si>
  <si>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</si>
  <si>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</si>
  <si>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</si>
  <si>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</si>
  <si>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</si>
  <si>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</si>
  <si>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</si>
  <si>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</si>
  <si>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</si>
  <si>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</si>
  <si>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</si>
  <si>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</si>
  <si>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</si>
  <si>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</si>
  <si>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</si>
  <si>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</si>
  <si>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</si>
  <si>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</si>
  <si>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</si>
  <si>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</si>
  <si>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</si>
  <si>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</si>
  <si>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</si>
  <si>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</si>
  <si>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</si>
  <si>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</si>
  <si>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</si>
  <si>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</si>
  <si>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</si>
  <si>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</si>
  <si>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</si>
  <si>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</si>
  <si>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</si>
  <si>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</si>
  <si>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</si>
  <si>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</si>
  <si>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</si>
  <si>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</si>
  <si>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</si>
  <si>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</si>
  <si>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</si>
  <si>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</si>
  <si>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</si>
  <si>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</si>
  <si>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</si>
  <si>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</si>
  <si>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</si>
  <si>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</si>
  <si>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</si>
  <si>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</si>
  <si>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</si>
  <si>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</si>
  <si>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</si>
  <si>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</si>
  <si>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</si>
  <si>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</si>
  <si>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</si>
  <si>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</si>
  <si>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</si>
  <si>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</si>
  <si>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</si>
  <si>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</si>
  <si>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</si>
  <si>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</si>
  <si>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</si>
  <si>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</si>
  <si>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</si>
  <si>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</si>
  <si>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</si>
  <si>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</si>
  <si>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</si>
  <si>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</si>
  <si>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</si>
  <si>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</si>
  <si>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</si>
  <si>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</si>
  <si>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</si>
  <si>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</si>
  <si>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</si>
  <si>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</si>
  <si>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</si>
  <si>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</si>
  <si>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</si>
  <si>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</si>
  <si>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</si>
  <si>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</si>
  <si>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</si>
  <si>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</si>
  <si>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</si>
  <si>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</si>
  <si>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</si>
  <si>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</si>
  <si>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</si>
  <si>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</si>
  <si>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</si>
  <si>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</si>
  <si>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</si>
  <si>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</si>
  <si>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</si>
  <si>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</si>
  <si>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</si>
  <si>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</si>
  <si>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</si>
  <si>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</si>
  <si>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</si>
  <si>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</si>
  <si>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</si>
  <si>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</si>
  <si>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</si>
  <si>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</si>
  <si>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</si>
  <si>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</si>
  <si>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</si>
  <si>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</si>
  <si>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</si>
  <si>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</si>
  <si>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</si>
  <si>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</si>
  <si>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</si>
  <si>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</si>
  <si>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</si>
  <si>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</si>
  <si>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</si>
  <si>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</si>
  <si>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</si>
  <si>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</si>
  <si>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</si>
  <si>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</si>
  <si>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</si>
  <si>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</si>
  <si>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</si>
  <si>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</si>
  <si>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</si>
  <si>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</si>
  <si>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</si>
  <si>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</si>
  <si>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</si>
  <si>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</si>
  <si>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</si>
  <si>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</si>
  <si>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</si>
  <si>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</si>
  <si>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</si>
  <si>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</si>
  <si>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</si>
  <si>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</si>
  <si>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</si>
  <si>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</si>
  <si>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</si>
  <si>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</si>
  <si>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</si>
  <si>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</si>
  <si>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</si>
  <si>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</si>
  <si>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</si>
  <si>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</si>
  <si>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</si>
  <si>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</si>
  <si>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</si>
  <si>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</si>
  <si>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</si>
  <si>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</si>
  <si>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</si>
  <si>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</si>
  <si>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</si>
  <si>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</si>
  <si>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</si>
  <si>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</si>
  <si>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</si>
  <si>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</si>
  <si>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</si>
  <si>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</si>
  <si>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</si>
  <si>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</si>
  <si>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</si>
  <si>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</si>
  <si>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</si>
  <si>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</si>
  <si>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</si>
  <si>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</si>
  <si>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</si>
  <si>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</si>
  <si>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</si>
  <si>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</si>
  <si>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</si>
  <si>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</si>
  <si>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</si>
  <si>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</si>
  <si>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</si>
  <si>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</si>
  <si>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</si>
  <si>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</si>
  <si>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</si>
  <si>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</si>
  <si>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</si>
  <si>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</si>
  <si>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</si>
  <si>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</si>
  <si>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</si>
  <si>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</si>
  <si>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</si>
  <si>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</si>
  <si>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</si>
  <si>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</si>
  <si>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</si>
  <si>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</si>
  <si>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</si>
  <si>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</si>
  <si>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</si>
  <si>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</si>
  <si>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</si>
  <si>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</si>
  <si>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</si>
  <si>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</si>
  <si>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</si>
  <si>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</si>
  <si>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</si>
  <si>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</si>
  <si>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</si>
  <si>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</si>
  <si>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</si>
  <si>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</si>
  <si>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</si>
  <si>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</si>
  <si>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</si>
  <si>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</si>
  <si>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</si>
  <si>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</si>
  <si>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</si>
  <si>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</si>
  <si>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</si>
  <si>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</si>
  <si>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</si>
  <si>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</si>
  <si>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</si>
  <si>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</si>
  <si>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</si>
  <si>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</si>
  <si>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</si>
  <si>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</si>
  <si>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</si>
  <si>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</si>
  <si>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</si>
  <si>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</si>
  <si>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</si>
  <si>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</si>
  <si>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</si>
  <si>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</si>
  <si>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</si>
  <si>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</si>
  <si>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</si>
  <si>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</si>
  <si>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</si>
  <si>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</si>
  <si>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</si>
  <si>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</si>
  <si>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</si>
  <si>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</si>
  <si>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</si>
  <si>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</si>
  <si>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</si>
  <si>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</si>
  <si>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</si>
  <si>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</si>
  <si>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</si>
  <si>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</si>
  <si>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</si>
  <si>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</si>
  <si>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</si>
  <si>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</si>
  <si>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</si>
  <si>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</si>
  <si>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</si>
  <si>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</si>
  <si>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</si>
  <si>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</si>
  <si>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</si>
  <si>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</si>
  <si>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</si>
  <si>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</si>
  <si>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</si>
  <si>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</si>
  <si>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</si>
  <si>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</si>
  <si>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</si>
  <si>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</si>
  <si>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</si>
  <si>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</si>
  <si>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</si>
  <si>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</si>
  <si>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</si>
  <si>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</si>
  <si>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</si>
  <si>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</si>
  <si>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</si>
  <si>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</si>
  <si>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</si>
  <si>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</si>
  <si>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</si>
  <si>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</si>
  <si>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</si>
  <si>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</si>
  <si>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</si>
  <si>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</si>
  <si>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</si>
  <si>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</si>
  <si>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</si>
  <si>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</si>
  <si>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</si>
  <si>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</si>
  <si>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</si>
  <si>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</si>
  <si>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</si>
  <si>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</si>
  <si>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</si>
  <si>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</si>
  <si>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</si>
  <si>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</si>
  <si>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</si>
  <si>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</si>
  <si>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</si>
  <si>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</si>
  <si>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</si>
  <si>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</si>
  <si>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</si>
  <si>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</si>
  <si>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</si>
  <si>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</si>
  <si>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</si>
  <si>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</si>
  <si>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</si>
  <si>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</si>
  <si>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</si>
  <si>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</si>
  <si>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</si>
  <si>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</si>
  <si>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</si>
  <si>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</si>
  <si>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</si>
  <si>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</si>
  <si>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</si>
  <si>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</si>
  <si>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</si>
  <si>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</si>
  <si>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</si>
  <si>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</si>
  <si>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</si>
  <si>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</si>
  <si>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</si>
  <si>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</si>
  <si>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</si>
  <si>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</si>
  <si>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</si>
  <si>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</si>
  <si>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</si>
  <si>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</si>
  <si>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</si>
  <si>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</si>
  <si>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</si>
  <si>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</si>
  <si>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</si>
  <si>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</si>
  <si>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</si>
  <si>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</si>
  <si>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</si>
  <si>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</si>
  <si>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</si>
  <si>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</si>
  <si>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</si>
  <si>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</si>
  <si>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</si>
  <si>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</si>
  <si>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</si>
  <si>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</si>
  <si>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</si>
  <si>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</si>
  <si>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</si>
  <si>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</si>
  <si>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</si>
  <si>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</si>
  <si>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</si>
  <si>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</si>
  <si>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</si>
  <si>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</si>
  <si>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</si>
  <si>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</si>
  <si>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</si>
  <si>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</si>
  <si>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</si>
  <si>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</si>
  <si>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</si>
  <si>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</si>
  <si>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</si>
  <si>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</si>
  <si>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</si>
  <si>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</si>
  <si>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</si>
  <si>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</si>
  <si>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</si>
  <si>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</si>
  <si>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</si>
  <si>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</si>
  <si>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</si>
  <si>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</si>
  <si>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</si>
  <si>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</si>
  <si>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</si>
  <si>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</si>
  <si>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</si>
  <si>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</si>
  <si>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</si>
  <si>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</si>
  <si>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</si>
  <si>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</si>
  <si>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</si>
  <si>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</si>
  <si>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</si>
  <si>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</si>
  <si>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</si>
  <si>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</si>
  <si>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</si>
  <si>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</si>
  <si>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</si>
  <si>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</si>
  <si>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</si>
  <si>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</si>
  <si>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</si>
  <si>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</si>
  <si>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</si>
  <si>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</si>
  <si>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</si>
  <si>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</si>
  <si>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</si>
  <si>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</si>
  <si>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</si>
  <si>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</si>
  <si>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</si>
  <si>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</si>
  <si>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</si>
  <si>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</si>
  <si>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</si>
  <si>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</si>
  <si>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</si>
  <si>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</si>
  <si>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</si>
  <si>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</si>
  <si>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</si>
  <si>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</si>
  <si>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</si>
  <si>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</si>
  <si>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</si>
  <si>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</si>
  <si>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</si>
  <si>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</si>
  <si>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</si>
  <si>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</si>
  <si>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</si>
  <si>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</si>
  <si>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</si>
  <si>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</si>
  <si>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</si>
  <si>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</si>
  <si>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</si>
  <si>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</si>
  <si>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</si>
  <si>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</si>
  <si>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</si>
  <si>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</si>
  <si>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</si>
  <si>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</si>
  <si>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</si>
  <si>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</si>
  <si>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</si>
  <si>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</si>
  <si>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</si>
  <si>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</si>
  <si>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</si>
  <si>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</si>
  <si>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</si>
  <si>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</si>
  <si>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</si>
  <si>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</si>
  <si>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</si>
  <si>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</si>
  <si>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</si>
  <si>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</si>
  <si>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</si>
  <si>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</si>
  <si>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</si>
  <si>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</si>
  <si>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</si>
  <si>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</si>
  <si>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</si>
  <si>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</si>
  <si>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</si>
  <si>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</si>
  <si>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</si>
  <si>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</si>
  <si>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</si>
  <si>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</si>
  <si>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</si>
  <si>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</si>
  <si>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</si>
  <si>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</si>
  <si>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</si>
  <si>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</si>
  <si>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</si>
  <si>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</si>
  <si>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</si>
  <si>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</si>
  <si>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</si>
  <si>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</si>
  <si>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</si>
  <si>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</si>
  <si>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</si>
  <si>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</si>
  <si>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</si>
  <si>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</si>
  <si>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</si>
  <si>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</si>
  <si>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</si>
  <si>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</si>
  <si>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</si>
  <si>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</si>
  <si>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</si>
  <si>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</si>
  <si>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</si>
  <si>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</si>
  <si>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</si>
  <si>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</si>
  <si>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</si>
  <si>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</si>
  <si>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</si>
  <si>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</si>
  <si>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</si>
  <si>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</si>
  <si>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</si>
  <si>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</si>
  <si>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</si>
  <si>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</si>
  <si>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</si>
  <si>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</si>
  <si>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</si>
  <si>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</si>
  <si>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</si>
  <si>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</si>
  <si>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</si>
  <si>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</si>
  <si>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</si>
  <si>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</si>
  <si>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</si>
  <si>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</si>
  <si>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</si>
  <si>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</si>
  <si>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</si>
  <si>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</si>
  <si>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</si>
  <si>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</si>
  <si>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</si>
  <si>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</si>
  <si>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</si>
  <si>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</si>
  <si>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</si>
  <si>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</si>
  <si>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</si>
  <si>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</si>
  <si>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</si>
  <si>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</si>
  <si>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</si>
  <si>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</si>
  <si>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</si>
  <si>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</si>
  <si>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</si>
  <si>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</si>
  <si>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</si>
  <si>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</si>
  <si>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</si>
  <si>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</si>
  <si>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</si>
  <si>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</si>
  <si>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</si>
  <si>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</si>
  <si>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</si>
  <si>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</si>
  <si>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</si>
  <si>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</si>
  <si>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</si>
  <si>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</si>
  <si>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</si>
  <si>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</si>
  <si>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</si>
  <si>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</si>
  <si>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</si>
  <si>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</si>
  <si>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</si>
  <si>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</si>
  <si>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</si>
  <si>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</si>
  <si>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</si>
  <si>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</si>
  <si>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</si>
  <si>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</si>
  <si>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</si>
  <si>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</si>
  <si>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</si>
  <si>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</si>
  <si>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</si>
  <si>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</si>
  <si>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</si>
  <si>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</si>
  <si>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</si>
  <si>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</si>
  <si>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</si>
  <si>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</si>
  <si>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</si>
  <si>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</si>
  <si>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</si>
  <si>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</si>
  <si>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</si>
  <si>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</si>
  <si>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</si>
  <si>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</si>
  <si>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</si>
  <si>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</si>
  <si>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</si>
  <si>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</si>
  <si>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</si>
  <si>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</si>
  <si>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</si>
  <si>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</si>
  <si>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</si>
  <si>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</si>
  <si>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</si>
  <si>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</si>
  <si>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</si>
  <si>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</si>
  <si>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</si>
  <si>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</si>
  <si>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</si>
  <si>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</si>
  <si>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</si>
  <si>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</si>
  <si>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</si>
  <si>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</si>
  <si>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</si>
  <si>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</si>
  <si>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</si>
  <si>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</si>
  <si>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</si>
  <si>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</si>
  <si>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</si>
  <si>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</si>
  <si>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</si>
  <si>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</si>
  <si>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</si>
  <si>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</si>
  <si>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</si>
  <si>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</si>
  <si>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</si>
  <si>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</si>
  <si>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</si>
  <si>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</si>
  <si>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</si>
  <si>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</si>
  <si>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</si>
  <si>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</si>
  <si>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</si>
  <si>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</si>
  <si>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</si>
  <si>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</si>
  <si>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</si>
  <si>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</si>
  <si>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</si>
  <si>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</si>
  <si>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</si>
  <si>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</si>
  <si>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</si>
  <si>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</si>
  <si>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</si>
  <si>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</si>
  <si>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</si>
  <si>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</si>
  <si>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</si>
  <si>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</si>
  <si>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</si>
  <si>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</si>
  <si>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</si>
  <si>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</si>
  <si>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</si>
  <si>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</si>
  <si>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</si>
  <si>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</si>
  <si>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</si>
  <si>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</si>
  <si>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</si>
  <si>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</si>
  <si>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</si>
  <si>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</si>
  <si>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</si>
  <si>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</si>
  <si>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</si>
  <si>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</si>
  <si>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</si>
  <si>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</si>
  <si>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</si>
  <si>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</si>
  <si>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</si>
  <si>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</si>
  <si>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</si>
  <si>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</si>
  <si>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</si>
  <si>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</si>
  <si>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</si>
  <si>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</si>
  <si>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</si>
  <si>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</si>
  <si>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</si>
  <si>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</si>
  <si>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</si>
  <si>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</si>
  <si>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</si>
  <si>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</si>
  <si>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</si>
  <si>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</si>
  <si>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</si>
  <si>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</si>
  <si>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</si>
  <si>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</si>
  <si>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</si>
  <si>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</si>
  <si>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</si>
  <si>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</si>
  <si>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</si>
  <si>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</si>
  <si>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</si>
  <si>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</si>
  <si>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</si>
  <si>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</si>
  <si>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</si>
  <si>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</si>
  <si>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</si>
  <si>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</si>
  <si>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</si>
  <si>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</si>
  <si>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</si>
  <si>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</si>
  <si>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</si>
  <si>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</si>
  <si>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</si>
  <si>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</si>
  <si>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</si>
  <si>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</si>
  <si>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</si>
  <si>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</si>
  <si>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</si>
  <si>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</si>
  <si>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</si>
  <si>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</si>
  <si>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</si>
  <si>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</si>
  <si>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</si>
  <si>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</si>
  <si>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</si>
  <si>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</si>
  <si>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</si>
  <si>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</si>
  <si>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</si>
  <si>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</si>
  <si>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</si>
  <si>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</si>
  <si>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</si>
  <si>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</si>
  <si>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</si>
  <si>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</si>
  <si>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</si>
  <si>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</si>
  <si>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</si>
  <si>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</si>
  <si>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</si>
  <si>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</si>
  <si>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</si>
  <si>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</si>
  <si>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</si>
  <si>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</si>
  <si>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</si>
  <si>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</si>
  <si>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</si>
  <si>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</si>
  <si>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</si>
  <si>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</si>
  <si>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</si>
  <si>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</si>
  <si>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</si>
  <si>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</si>
  <si>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</si>
  <si>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</si>
  <si>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</si>
  <si>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</si>
  <si>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</si>
  <si>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</si>
  <si>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</si>
  <si>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</si>
  <si>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</si>
  <si>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</si>
  <si>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</si>
  <si>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</si>
  <si>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</si>
  <si>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</si>
  <si>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</si>
  <si>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</si>
  <si>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</si>
  <si>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</si>
  <si>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</si>
  <si>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</si>
  <si>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</si>
  <si>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</si>
  <si>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</si>
  <si>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</si>
  <si>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</si>
  <si>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</si>
  <si>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</si>
  <si>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</si>
  <si>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</si>
  <si>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</si>
  <si>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</si>
  <si>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</si>
  <si>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</si>
  <si>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</si>
  <si>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</si>
  <si>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</si>
  <si>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</si>
  <si>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</si>
  <si>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</si>
  <si>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</si>
  <si>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</si>
  <si>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</si>
  <si>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</si>
  <si>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</si>
  <si>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</si>
  <si>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</si>
  <si>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</si>
  <si>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</si>
  <si>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</si>
  <si>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</si>
  <si>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</si>
  <si>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</si>
  <si>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</si>
  <si>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</si>
  <si>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</si>
  <si>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</si>
  <si>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</si>
  <si>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</si>
  <si>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</si>
  <si>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</si>
  <si>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</si>
  <si>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</si>
  <si>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</si>
  <si>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</si>
  <si>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</si>
  <si>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</si>
  <si>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</si>
  <si>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</si>
  <si>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</si>
  <si>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</si>
  <si>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</si>
  <si>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</si>
  <si>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</si>
  <si>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</si>
  <si>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</si>
  <si>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</si>
  <si>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</si>
  <si>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</si>
  <si>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</si>
  <si>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</si>
  <si>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</si>
  <si>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</si>
  <si>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</si>
  <si>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</si>
  <si>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</si>
  <si>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</si>
  <si>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</si>
  <si>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</si>
  <si>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</si>
  <si>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</si>
  <si>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</si>
  <si>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</si>
  <si>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</si>
  <si>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</si>
  <si>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</si>
  <si>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</si>
  <si>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</si>
  <si>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</si>
  <si>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</si>
  <si>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</si>
  <si>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</si>
  <si>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</si>
  <si>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</si>
  <si>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</si>
  <si>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</si>
  <si>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</si>
  <si>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</si>
  <si>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</si>
  <si>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</si>
  <si>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</si>
  <si>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</si>
  <si>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</si>
  <si>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</si>
  <si>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</si>
  <si>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</si>
  <si>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</si>
  <si>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</si>
  <si>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</si>
  <si>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</si>
  <si>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</si>
  <si>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</si>
  <si>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</si>
  <si>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</si>
  <si>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</si>
  <si>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</si>
  <si>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</si>
  <si>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</si>
  <si>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</si>
  <si>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</si>
  <si>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</si>
  <si>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</si>
  <si>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</si>
  <si>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</si>
  <si>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</si>
  <si>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</si>
  <si>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</si>
  <si>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</si>
  <si>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</si>
  <si>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</si>
  <si>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</si>
  <si>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</si>
  <si>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</si>
  <si>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</si>
  <si>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</si>
  <si>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</si>
  <si>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</si>
  <si>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</si>
  <si>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</si>
  <si>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</si>
  <si>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</si>
  <si>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</si>
  <si>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</si>
  <si>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</si>
  <si>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</si>
  <si>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</si>
  <si>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</si>
  <si>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</si>
  <si>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</si>
  <si>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</si>
  <si>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</si>
  <si>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</si>
  <si>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</si>
  <si>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</si>
  <si>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</si>
  <si>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</si>
  <si>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</si>
  <si>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</si>
  <si>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</si>
  <si>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</si>
  <si>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</si>
  <si>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</si>
  <si>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</si>
  <si>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</si>
  <si>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</si>
  <si>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</si>
  <si>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</si>
  <si>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</si>
  <si>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</si>
  <si>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</si>
  <si>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</si>
  <si>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</si>
  <si>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</si>
  <si>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</si>
  <si>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</si>
  <si>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</si>
  <si>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</si>
  <si>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</si>
  <si>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</si>
  <si>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</si>
  <si>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</si>
  <si>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</si>
  <si>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</si>
  <si>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</si>
  <si>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</si>
  <si>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</si>
  <si>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</si>
  <si>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</si>
  <si>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</si>
  <si>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</si>
  <si>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</si>
  <si>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</si>
  <si>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</si>
  <si>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</si>
  <si>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</si>
  <si>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</si>
  <si>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</si>
  <si>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</si>
  <si>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</si>
  <si>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</si>
  <si>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</si>
  <si>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</si>
  <si>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</si>
  <si>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</si>
  <si>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</si>
  <si>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</si>
  <si>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</si>
  <si>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</si>
  <si>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</si>
  <si>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</si>
  <si>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</si>
  <si>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</si>
  <si>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</si>
  <si>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</si>
  <si>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</si>
  <si>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</si>
  <si>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</si>
  <si>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</si>
  <si>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</si>
  <si>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</si>
  <si>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</si>
  <si>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</si>
  <si>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</si>
  <si>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</si>
  <si>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</si>
  <si>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</si>
  <si>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</si>
  <si>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</si>
  <si>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</si>
  <si>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</si>
  <si>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</si>
  <si>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</si>
  <si>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</si>
  <si>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</si>
  <si>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</si>
  <si>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</si>
  <si>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</si>
  <si>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</si>
  <si>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</si>
  <si>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</si>
  <si>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</si>
  <si>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</si>
  <si>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</si>
  <si>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</si>
  <si>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</si>
  <si>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</si>
  <si>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</si>
  <si>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</si>
  <si>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</si>
  <si>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</si>
  <si>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</si>
  <si>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</si>
  <si>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</si>
  <si>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</si>
  <si>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</si>
  <si>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</si>
  <si>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</si>
  <si>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</si>
  <si>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</si>
  <si>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</si>
  <si>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</si>
  <si>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</si>
  <si>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</si>
  <si>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</si>
  <si>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</si>
  <si>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</si>
  <si>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</si>
  <si>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</si>
  <si>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</si>
  <si>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</si>
  <si>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</si>
  <si>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</si>
  <si>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</si>
  <si>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</si>
  <si>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</si>
  <si>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</si>
  <si>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</si>
  <si>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</si>
  <si>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</si>
  <si>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</si>
  <si>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</si>
  <si>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</si>
  <si>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</si>
  <si>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</si>
  <si>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</si>
  <si>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</si>
  <si>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</si>
  <si>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</si>
  <si>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</si>
  <si>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</si>
  <si>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</si>
  <si>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</si>
  <si>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</si>
  <si>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</si>
  <si>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</si>
  <si>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</si>
  <si>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</si>
  <si>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</si>
  <si>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</si>
  <si>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</si>
  <si>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</si>
  <si>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</si>
  <si>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</si>
  <si>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</si>
  <si>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</si>
  <si>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</si>
  <si>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</si>
  <si>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</si>
  <si>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</si>
  <si>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</si>
  <si>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</si>
  <si>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</si>
  <si>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</si>
  <si>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</si>
  <si>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</si>
  <si>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</si>
  <si>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</si>
  <si>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</si>
  <si>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</si>
  <si>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</si>
  <si>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</si>
  <si>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</si>
  <si>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</si>
  <si>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</si>
  <si>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</si>
  <si>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</si>
  <si>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</si>
  <si>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</si>
  <si>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</si>
  <si>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</si>
  <si>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</si>
  <si>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</si>
  <si>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</si>
  <si>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</si>
  <si>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</si>
  <si>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</si>
  <si>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</si>
  <si>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</si>
  <si>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</si>
  <si>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</si>
  <si>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</si>
  <si>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</si>
  <si>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</si>
  <si>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</si>
  <si>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</si>
  <si>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</si>
  <si>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</si>
  <si>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</si>
  <si>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</si>
  <si>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</si>
  <si>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</si>
  <si>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</si>
  <si>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</si>
  <si>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</si>
  <si>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</si>
  <si>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</si>
  <si>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</si>
  <si>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</si>
  <si>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</si>
  <si>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</si>
  <si>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</si>
  <si>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</si>
  <si>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</si>
  <si>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</si>
  <si>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</si>
  <si>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</si>
  <si>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</si>
  <si>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</si>
  <si>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</si>
  <si>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</si>
  <si>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</si>
  <si>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</si>
  <si>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</si>
  <si>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</si>
  <si>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</si>
  <si>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</si>
  <si>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</si>
  <si>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</si>
  <si>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</si>
  <si>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</si>
  <si>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</si>
  <si>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</si>
  <si>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</si>
  <si>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</si>
  <si>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</si>
  <si>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</si>
  <si>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</si>
  <si>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</si>
  <si>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</si>
  <si>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</si>
  <si>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</si>
  <si>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</si>
  <si>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</si>
  <si>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</si>
  <si>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</si>
  <si>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</si>
  <si>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</si>
  <si>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</si>
  <si>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</si>
  <si>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</si>
  <si>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</si>
  <si>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</si>
  <si>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</si>
  <si>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</si>
  <si>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</si>
  <si>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</si>
  <si>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</si>
  <si>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</si>
  <si>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</si>
  <si>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</si>
  <si>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</si>
  <si>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</si>
  <si>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</si>
  <si>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</si>
  <si>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</si>
  <si>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</si>
  <si>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</si>
  <si>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</si>
  <si>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</si>
  <si>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</si>
  <si>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</si>
  <si>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</si>
  <si>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</si>
  <si>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</si>
  <si>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</si>
  <si>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</si>
  <si>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</si>
  <si>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</si>
  <si>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</si>
  <si>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</si>
  <si>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</si>
  <si>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</si>
  <si>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</si>
  <si>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</si>
  <si>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</si>
  <si>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</si>
  <si>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</si>
  <si>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</si>
  <si>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</si>
  <si>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</si>
  <si>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</si>
  <si>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</si>
  <si>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</si>
  <si>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</si>
  <si>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</si>
  <si>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</si>
  <si>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</si>
  <si>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</si>
  <si>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</si>
  <si>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</si>
  <si>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</si>
  <si>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</si>
  <si>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</si>
  <si>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</si>
  <si>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</si>
  <si>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</si>
  <si>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</si>
  <si>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</si>
  <si>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</si>
  <si>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</si>
  <si>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</si>
  <si>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</si>
  <si>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</si>
  <si>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</si>
  <si>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</si>
  <si>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</si>
  <si>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</si>
  <si>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</si>
  <si>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</si>
  <si>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</si>
  <si>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</si>
  <si>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</si>
  <si>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</si>
  <si>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</si>
  <si>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</si>
  <si>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</si>
  <si>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</si>
  <si>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</si>
  <si>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</si>
  <si>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</si>
  <si>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</si>
  <si>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</si>
  <si>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</si>
  <si>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</si>
  <si>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</si>
  <si>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</si>
  <si>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</si>
  <si>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</si>
  <si>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</si>
  <si>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</si>
  <si>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</si>
  <si>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</si>
  <si>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</si>
  <si>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</si>
  <si>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</si>
  <si>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</si>
  <si>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</si>
  <si>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</si>
  <si>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</si>
  <si>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</si>
  <si>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</si>
  <si>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</si>
  <si>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</si>
  <si>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</si>
  <si>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</si>
  <si>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</si>
  <si>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</si>
  <si>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</si>
  <si>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</si>
  <si>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</si>
  <si>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</si>
  <si>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</si>
  <si>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</si>
  <si>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</si>
  <si>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</si>
  <si>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</si>
  <si>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</si>
  <si>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</si>
  <si>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</si>
  <si>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</si>
  <si>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</si>
  <si>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</si>
  <si>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</si>
  <si>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</si>
  <si>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</si>
  <si>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</si>
  <si>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</si>
  <si>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</si>
  <si>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</si>
  <si>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</si>
  <si>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</si>
  <si>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</si>
  <si>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</si>
  <si>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</si>
  <si>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</si>
  <si>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</si>
  <si>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</si>
  <si>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</si>
  <si>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</si>
  <si>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</si>
  <si>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</si>
  <si>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</si>
  <si>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</si>
  <si>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</si>
  <si>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</si>
  <si>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</si>
  <si>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</si>
  <si>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</si>
  <si>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</si>
  <si>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</si>
  <si>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</si>
  <si>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</si>
  <si>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</si>
  <si>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</si>
  <si>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</si>
  <si>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</si>
  <si>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</si>
  <si>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</si>
  <si>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</si>
  <si>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</si>
  <si>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</si>
  <si>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</si>
  <si>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</si>
  <si>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</si>
  <si>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</si>
  <si>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</si>
  <si>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</si>
  <si>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</si>
  <si>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</si>
  <si>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</si>
  <si>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</si>
  <si>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</si>
  <si>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</si>
  <si>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</si>
  <si>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</si>
  <si>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</si>
  <si>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</si>
  <si>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</si>
  <si>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</si>
  <si>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</si>
  <si>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</si>
  <si>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</si>
  <si>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</si>
  <si>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</si>
  <si>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</si>
  <si>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</si>
  <si>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</si>
  <si>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</si>
  <si>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</si>
  <si>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</si>
  <si>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</si>
  <si>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</si>
  <si>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</si>
  <si>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</si>
  <si>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</si>
  <si>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</si>
  <si>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</si>
  <si>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</si>
  <si>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</si>
  <si>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</si>
  <si>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</si>
  <si>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</si>
  <si>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</si>
  <si>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</si>
  <si>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</si>
  <si>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</si>
  <si>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</si>
  <si>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</si>
  <si>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</si>
  <si>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</si>
  <si>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</si>
  <si>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</si>
  <si>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</si>
  <si>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</si>
  <si>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</si>
  <si>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</si>
  <si>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</si>
  <si>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</si>
  <si>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</si>
  <si>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</si>
  <si>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</si>
  <si>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</si>
  <si>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</si>
  <si>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</si>
  <si>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</si>
  <si>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</si>
  <si>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</si>
  <si>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</si>
  <si>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</si>
  <si>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</si>
  <si>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</si>
  <si>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</si>
  <si>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</si>
  <si>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</si>
  <si>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</si>
  <si>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</si>
  <si>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</si>
  <si>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</si>
  <si>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</si>
  <si>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</si>
  <si>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</si>
  <si>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</si>
  <si>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</si>
  <si>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</si>
  <si>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</si>
  <si>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</si>
  <si>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</si>
  <si>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</si>
  <si>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</si>
  <si>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</si>
  <si>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</si>
  <si>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</si>
  <si>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</si>
  <si>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</si>
  <si>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</si>
  <si>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</si>
  <si>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</si>
  <si>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</si>
  <si>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</si>
  <si>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</si>
  <si>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</si>
  <si>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</si>
  <si>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</si>
  <si>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</si>
  <si>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</si>
  <si>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</si>
  <si>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</si>
  <si>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</si>
  <si>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</si>
  <si>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</si>
  <si>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</si>
  <si>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</si>
  <si>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</si>
  <si>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</si>
  <si>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</si>
  <si>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</si>
  <si>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</si>
  <si>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</si>
  <si>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</si>
  <si>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</si>
  <si>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</si>
  <si>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</si>
  <si>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</si>
  <si>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</si>
  <si>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</si>
  <si>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</si>
  <si>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</si>
  <si>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</si>
  <si>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</si>
  <si>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</si>
  <si>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</si>
  <si>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</si>
  <si>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</si>
  <si>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</si>
  <si>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</si>
  <si>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</si>
  <si>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</si>
  <si>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</si>
  <si>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</si>
  <si>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</si>
  <si>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</si>
  <si>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</si>
  <si>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</si>
  <si>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</si>
  <si>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</si>
  <si>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</si>
  <si>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</si>
  <si>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</si>
  <si>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</si>
  <si>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</si>
  <si>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</si>
  <si>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</si>
  <si>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</si>
  <si>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</si>
  <si>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</si>
  <si>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</si>
  <si>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</si>
  <si>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</si>
  <si>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</si>
  <si>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</si>
  <si>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</si>
  <si>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</si>
  <si>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</si>
  <si>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</si>
  <si>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</si>
  <si>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</si>
  <si>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</si>
  <si>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</si>
  <si>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</si>
  <si>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</si>
  <si>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</si>
  <si>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</si>
  <si>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</si>
  <si>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</si>
  <si>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</si>
  <si>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</si>
  <si>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</si>
  <si>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</si>
  <si>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</si>
  <si>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</si>
  <si>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</si>
  <si>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</si>
  <si>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</si>
  <si>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</si>
  <si>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</si>
  <si>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</si>
  <si>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</si>
  <si>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</si>
  <si>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</si>
  <si>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</si>
  <si>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</si>
  <si>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</si>
  <si>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</si>
  <si>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</si>
  <si>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</si>
  <si>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</si>
  <si>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</si>
  <si>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</si>
  <si>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</si>
  <si>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</si>
  <si>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</si>
  <si>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</si>
  <si>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</si>
  <si>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</si>
  <si>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</si>
  <si>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</si>
  <si>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</si>
  <si>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</si>
  <si>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</si>
  <si>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</si>
  <si>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</si>
  <si>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</si>
  <si>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</si>
  <si>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</si>
  <si>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</si>
  <si>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</si>
  <si>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</si>
  <si>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</si>
  <si>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</si>
  <si>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</si>
  <si>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</si>
  <si>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</si>
  <si>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</si>
  <si>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</si>
  <si>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</si>
  <si>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</si>
  <si>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</si>
  <si>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</si>
  <si>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</si>
  <si>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</si>
  <si>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</si>
  <si>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</si>
  <si>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</si>
  <si>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</si>
  <si>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</si>
  <si>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</si>
  <si>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</si>
  <si>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</si>
  <si>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</si>
  <si>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</si>
  <si>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</si>
  <si>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</si>
  <si>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</si>
  <si>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</si>
  <si>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</si>
  <si>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</si>
  <si>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</si>
  <si>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</si>
  <si>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</si>
  <si>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</si>
  <si>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</si>
  <si>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</si>
  <si>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</si>
  <si>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</si>
  <si>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</si>
  <si>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</si>
  <si>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</si>
  <si>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</si>
  <si>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</si>
  <si>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</si>
  <si>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</si>
  <si>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</si>
  <si>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</si>
  <si>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</si>
  <si>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</si>
  <si>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</si>
  <si>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</si>
  <si>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</si>
  <si>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</si>
  <si>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</si>
  <si>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</si>
  <si>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</si>
  <si>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</si>
  <si>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</si>
  <si>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</si>
  <si>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</si>
  <si>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</si>
  <si>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</si>
  <si>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</si>
  <si>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</si>
  <si>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</si>
  <si>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</si>
  <si>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</si>
  <si>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</si>
  <si>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</si>
  <si>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</si>
  <si>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</si>
  <si>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</si>
  <si>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</si>
  <si>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</si>
  <si>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</si>
  <si>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</si>
  <si>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</si>
  <si>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</si>
  <si>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</si>
  <si>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</si>
  <si>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</si>
  <si>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</si>
  <si>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</si>
  <si>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</si>
  <si>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</si>
  <si>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</si>
  <si>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</si>
  <si>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</si>
  <si>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</si>
  <si>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</si>
  <si>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</si>
  <si>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</si>
  <si>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</si>
  <si>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</si>
  <si>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</si>
  <si>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</si>
  <si>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</si>
  <si>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</si>
  <si>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</si>
  <si>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</si>
  <si>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</si>
  <si>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</si>
  <si>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</si>
  <si>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</si>
  <si>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</si>
  <si>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</si>
  <si>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</si>
  <si>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</si>
  <si>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</si>
  <si>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</si>
  <si>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</si>
  <si>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</si>
  <si>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</si>
  <si>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</si>
  <si>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</si>
  <si>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</si>
  <si>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</si>
  <si>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</si>
  <si>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</si>
  <si>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</si>
  <si>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</si>
  <si>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</si>
  <si>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</si>
  <si>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</si>
  <si>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</si>
  <si>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</si>
  <si>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</si>
  <si>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</si>
  <si>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</si>
  <si>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</si>
  <si>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</si>
  <si>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</si>
  <si>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</si>
  <si>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</si>
  <si>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</si>
  <si>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</si>
  <si>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</si>
  <si>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</si>
  <si>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</si>
  <si>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</si>
  <si>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</si>
  <si>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</si>
  <si>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</si>
  <si>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</si>
  <si>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</si>
  <si>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</si>
  <si>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</si>
  <si>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</si>
  <si>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</si>
  <si>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</si>
  <si>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</si>
  <si>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</si>
  <si>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</si>
  <si>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</si>
  <si>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</si>
  <si>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</si>
  <si>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</si>
  <si>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</si>
  <si>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</si>
  <si>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</si>
  <si>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</si>
  <si>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</si>
  <si>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</si>
  <si>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</si>
  <si>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</si>
  <si>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</si>
  <si>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</si>
  <si>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</si>
  <si>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</si>
  <si>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</si>
  <si>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</si>
  <si>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</si>
  <si>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</si>
  <si>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</si>
  <si>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</si>
  <si>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</si>
  <si>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</si>
  <si>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</si>
  <si>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</si>
  <si>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</si>
  <si>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</si>
  <si>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</si>
  <si>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</si>
  <si>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</si>
  <si>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</si>
  <si>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</si>
  <si>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</si>
  <si>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</si>
  <si>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</si>
  <si>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</si>
  <si>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</si>
  <si>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</si>
  <si>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</si>
  <si>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</si>
  <si>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</si>
  <si>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</si>
  <si>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</si>
  <si>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</si>
  <si>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</si>
  <si>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</si>
  <si>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</si>
  <si>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</si>
  <si>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</si>
  <si>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</si>
  <si>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</si>
  <si>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</si>
  <si>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</si>
  <si>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</si>
  <si>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</si>
  <si>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</si>
  <si>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</si>
  <si>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</si>
  <si>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</si>
  <si>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</si>
  <si>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</si>
  <si>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</si>
  <si>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</si>
  <si>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</si>
  <si>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</si>
  <si>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</si>
  <si>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</si>
  <si>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</si>
  <si>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</si>
  <si>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</si>
  <si>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</si>
  <si>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</si>
  <si>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</si>
  <si>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</si>
  <si>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</si>
  <si>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</si>
  <si>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</si>
  <si>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</si>
  <si>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</si>
  <si>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</si>
  <si>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</si>
  <si>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</si>
  <si>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</si>
  <si>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</si>
  <si>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</si>
  <si>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</si>
  <si>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</si>
  <si>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</si>
  <si>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</si>
  <si>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</si>
  <si>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</si>
  <si>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</si>
  <si>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</si>
  <si>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</si>
  <si>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</si>
  <si>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</si>
  <si>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</si>
  <si>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</si>
  <si>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</si>
  <si>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</si>
  <si>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</si>
  <si>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</si>
  <si>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</si>
  <si>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</si>
  <si>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</si>
  <si>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</si>
  <si>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</si>
  <si>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</si>
  <si>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</si>
  <si>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</si>
  <si>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</si>
  <si>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</si>
  <si>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</si>
  <si>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</si>
  <si>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</si>
  <si>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</si>
  <si>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</si>
  <si>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</si>
  <si>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</si>
  <si>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</si>
  <si>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</si>
  <si>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</si>
  <si>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</si>
  <si>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</si>
  <si>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</si>
  <si>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</si>
  <si>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</si>
  <si>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</si>
  <si>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</si>
  <si>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</si>
  <si>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</si>
  <si>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</si>
  <si>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</si>
  <si>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</si>
  <si>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</si>
  <si>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</si>
  <si>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</si>
  <si>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</si>
  <si>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</si>
  <si>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</si>
  <si>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</si>
  <si>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</si>
  <si>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</si>
  <si>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</si>
  <si>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</si>
  <si>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</si>
  <si>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</si>
  <si>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</si>
  <si>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</si>
  <si>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</si>
  <si>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</si>
  <si>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</si>
  <si>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</si>
  <si>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</si>
  <si>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</si>
  <si>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</si>
  <si>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</si>
  <si>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</si>
  <si>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</si>
  <si>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</si>
  <si>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</si>
  <si>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</si>
  <si>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</si>
  <si>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</si>
  <si>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</si>
  <si>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</si>
  <si>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</si>
  <si>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</si>
  <si>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</si>
  <si>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</si>
  <si>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</si>
  <si>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</si>
  <si>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</si>
  <si>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</si>
  <si>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</si>
  <si>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</si>
  <si>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</si>
  <si>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</si>
  <si>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</si>
  <si>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</si>
  <si>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</si>
  <si>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</si>
  <si>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</si>
  <si>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</si>
  <si>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</si>
  <si>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</si>
  <si>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</si>
  <si>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</si>
  <si>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</si>
  <si>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</si>
  <si>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</si>
  <si>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</si>
  <si>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</si>
  <si>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</si>
  <si>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</si>
  <si>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</si>
  <si>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</si>
  <si>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</si>
  <si>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</si>
  <si>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</si>
  <si>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</si>
  <si>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</si>
  <si>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</si>
  <si>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</si>
  <si>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</si>
  <si>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</si>
  <si>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</si>
  <si>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</si>
  <si>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</si>
  <si>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</si>
  <si>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</si>
  <si>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</si>
  <si>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</si>
  <si>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</si>
  <si>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</si>
  <si>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</si>
  <si>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</si>
  <si>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</si>
  <si>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</si>
  <si>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</si>
  <si>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</si>
  <si>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</si>
  <si>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</si>
  <si>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</si>
  <si>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</si>
  <si>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</si>
  <si>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</si>
  <si>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</si>
  <si>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</si>
  <si>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</si>
  <si>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</si>
  <si>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</si>
  <si>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</si>
  <si>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</si>
  <si>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</si>
  <si>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</si>
  <si>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</si>
  <si>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</si>
  <si>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</si>
  <si>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</si>
  <si>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</si>
  <si>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</si>
  <si>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</si>
  <si>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</si>
  <si>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</si>
  <si>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</si>
  <si>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</si>
  <si>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</si>
  <si>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</si>
  <si>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</si>
  <si>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</si>
  <si>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</si>
  <si>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</si>
  <si>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</si>
  <si>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</si>
  <si>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</si>
  <si>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</si>
  <si>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</si>
  <si>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</si>
  <si>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</si>
  <si>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</si>
  <si>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</si>
  <si>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</si>
  <si>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</si>
  <si>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</si>
  <si>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</si>
  <si>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</si>
  <si>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</si>
  <si>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</si>
  <si>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</si>
  <si>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</si>
  <si>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</si>
  <si>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</si>
  <si>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</si>
  <si>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</si>
  <si>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</si>
  <si>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</si>
  <si>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</si>
  <si>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</si>
  <si>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</si>
  <si>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</si>
  <si>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</si>
  <si>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</si>
  <si>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</si>
  <si>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</si>
  <si>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</si>
  <si>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</si>
  <si>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</si>
  <si>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</si>
  <si>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</si>
  <si>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</si>
  <si>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</si>
  <si>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</si>
  <si>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</si>
  <si>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</si>
  <si>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</si>
  <si>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</si>
  <si>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</si>
  <si>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</si>
  <si>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</si>
  <si>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</si>
  <si>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</si>
  <si>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</si>
  <si>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</si>
  <si>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</si>
  <si>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</si>
  <si>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</si>
  <si>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</si>
  <si>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</si>
  <si>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</si>
  <si>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</si>
  <si>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</si>
  <si>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</si>
  <si>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</si>
  <si>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</si>
  <si>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</si>
  <si>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</si>
  <si>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</si>
  <si>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</si>
  <si>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</si>
  <si>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</si>
  <si>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</si>
  <si>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</si>
  <si>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</si>
  <si>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</si>
  <si>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</si>
  <si>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</si>
  <si>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</si>
  <si>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</si>
  <si>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</si>
  <si>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</si>
  <si>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</si>
  <si>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</si>
  <si>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</si>
  <si>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</si>
  <si>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</si>
  <si>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</si>
  <si>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</si>
  <si>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</si>
  <si>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</si>
  <si>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</si>
  <si>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</si>
  <si>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</si>
  <si>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</si>
  <si>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</si>
  <si>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</si>
  <si>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</si>
  <si>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</si>
  <si>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</si>
  <si>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</si>
  <si>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</si>
  <si>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</si>
  <si>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</si>
  <si>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</si>
  <si>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</si>
  <si>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</si>
  <si>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</si>
  <si>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</si>
  <si>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</si>
  <si>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</si>
  <si>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</si>
  <si>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</si>
  <si>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</si>
  <si>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</si>
  <si>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</si>
  <si>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</si>
  <si>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</si>
  <si>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</si>
  <si>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</si>
  <si>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</si>
  <si>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</si>
  <si>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</si>
  <si>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</si>
  <si>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</si>
  <si>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</si>
  <si>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</si>
  <si>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</si>
  <si>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</si>
  <si>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</si>
  <si>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</si>
  <si>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</si>
  <si>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</si>
  <si>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</si>
  <si>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</si>
  <si>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</si>
  <si>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</si>
  <si>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</si>
  <si>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</si>
  <si>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</si>
  <si>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</si>
  <si>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</si>
  <si>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</si>
  <si>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</si>
  <si>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</si>
  <si>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</si>
  <si>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</si>
  <si>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</si>
  <si>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</si>
  <si>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</si>
  <si>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</si>
  <si>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</si>
  <si>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</si>
  <si>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</si>
  <si>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</si>
  <si>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</si>
  <si>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</si>
  <si>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</si>
  <si>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</si>
  <si>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</si>
  <si>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</si>
  <si>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</si>
  <si>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</si>
  <si>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</si>
  <si>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</si>
  <si>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</si>
  <si>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</si>
  <si>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</si>
  <si>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</si>
  <si>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</si>
  <si>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</si>
  <si>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</si>
  <si>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</si>
  <si>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</si>
  <si>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</si>
  <si>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</si>
  <si>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</si>
  <si>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</si>
  <si>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</si>
  <si>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</si>
  <si>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</si>
  <si>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</si>
  <si>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</si>
  <si>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</si>
  <si>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</si>
  <si>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</si>
  <si>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</si>
  <si>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</si>
  <si>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</si>
  <si>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</si>
  <si>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</si>
  <si>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</si>
  <si>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</si>
  <si>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</si>
  <si>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</si>
  <si>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</si>
  <si>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</si>
  <si>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</si>
  <si>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</si>
  <si>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</si>
  <si>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</si>
  <si>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</si>
  <si>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</si>
  <si>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</si>
  <si>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</si>
  <si>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</si>
  <si>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</si>
  <si>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</si>
  <si>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</si>
  <si>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</si>
  <si>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</si>
  <si>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</si>
  <si>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</si>
  <si>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</si>
  <si>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</si>
  <si>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</si>
  <si>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</si>
  <si>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</si>
  <si>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</si>
  <si>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</si>
  <si>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</si>
  <si>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</si>
  <si>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</si>
  <si>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</si>
  <si>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</si>
  <si>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</si>
  <si>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</si>
  <si>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</si>
  <si>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</si>
  <si>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</si>
  <si>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</si>
  <si>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</si>
  <si>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</si>
  <si>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</si>
  <si>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</si>
  <si>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</si>
  <si>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</si>
  <si>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</si>
  <si>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</si>
  <si>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</si>
  <si>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</si>
  <si>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</si>
  <si>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</si>
  <si>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</si>
  <si>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</si>
  <si>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</si>
  <si>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</si>
  <si>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</si>
  <si>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</si>
  <si>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</si>
  <si>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</si>
  <si>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</si>
  <si>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</si>
  <si>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</si>
  <si>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</si>
  <si>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</si>
  <si>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</si>
  <si>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</si>
  <si>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</si>
  <si>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</si>
  <si>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</si>
  <si>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</si>
  <si>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</si>
  <si>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</si>
  <si>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</si>
  <si>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</si>
  <si>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</si>
  <si>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</si>
  <si>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</si>
  <si>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</si>
  <si>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</si>
  <si>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</si>
  <si>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</si>
  <si>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</si>
  <si>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</si>
  <si>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</si>
  <si>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</si>
  <si>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</si>
  <si>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</si>
  <si>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</si>
  <si>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</si>
  <si>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</si>
  <si>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</si>
  <si>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</si>
  <si>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</si>
  <si>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</si>
  <si>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</si>
  <si>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</si>
  <si>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</si>
  <si>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</si>
  <si>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</si>
  <si>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</si>
  <si>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</si>
  <si>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</si>
  <si>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</si>
  <si>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</si>
  <si>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</si>
  <si>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</si>
  <si>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</si>
  <si>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</si>
  <si>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</si>
  <si>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</si>
  <si>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</si>
  <si>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</si>
  <si>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</si>
  <si>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</si>
  <si>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</si>
  <si>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</si>
  <si>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</si>
  <si>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</si>
  <si>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</si>
  <si>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</si>
  <si>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</si>
  <si>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</si>
  <si>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</si>
  <si>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</si>
  <si>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</si>
  <si>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</si>
  <si>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</si>
  <si>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</si>
  <si>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</si>
  <si>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</si>
  <si>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</si>
  <si>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</si>
  <si>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</si>
  <si>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</si>
  <si>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</si>
  <si>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</si>
  <si>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</si>
  <si>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</si>
  <si>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</si>
  <si>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</si>
  <si>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</si>
  <si>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</si>
  <si>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</si>
  <si>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</si>
  <si>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</si>
  <si>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</si>
  <si>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</si>
  <si>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</si>
  <si>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</si>
  <si>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</si>
  <si>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</si>
  <si>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</si>
  <si>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</si>
  <si>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</si>
  <si>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</si>
  <si>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</si>
  <si>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</si>
  <si>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</si>
  <si>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</si>
  <si>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</si>
  <si>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</si>
  <si>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</si>
  <si>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</si>
  <si>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</si>
  <si>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</si>
  <si>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</si>
  <si>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</si>
  <si>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</si>
  <si>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</si>
  <si>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</si>
  <si>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</si>
  <si>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</si>
  <si>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</si>
  <si>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</si>
  <si>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</si>
  <si>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</si>
  <si>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</si>
  <si>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</si>
  <si>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</si>
  <si>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</si>
  <si>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</si>
  <si>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</si>
  <si>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</si>
  <si>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</si>
  <si>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</si>
  <si>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</si>
  <si>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</si>
  <si>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</si>
  <si>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</si>
  <si>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</si>
  <si>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</si>
  <si>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</si>
  <si>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</si>
  <si>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</si>
  <si>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</si>
  <si>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</si>
  <si>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</si>
  <si>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</si>
  <si>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</si>
  <si>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</si>
  <si>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</si>
  <si>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</si>
  <si>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</si>
  <si>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</si>
  <si>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</si>
  <si>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</si>
  <si>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</si>
  <si>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</si>
  <si>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</si>
  <si>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</si>
  <si>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</si>
  <si>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</si>
  <si>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</si>
  <si>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</si>
  <si>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</si>
  <si>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</si>
  <si>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</si>
  <si>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</si>
  <si>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</si>
  <si>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</si>
  <si>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</si>
  <si>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</si>
  <si>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</si>
  <si>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</si>
  <si>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</si>
  <si>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</si>
  <si>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</si>
  <si>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</si>
  <si>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</si>
  <si>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</si>
  <si>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</si>
  <si>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</si>
  <si>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</si>
  <si>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</si>
  <si>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</si>
  <si>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</si>
  <si>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</si>
  <si>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</si>
  <si>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</si>
  <si>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</si>
  <si>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</si>
  <si>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</si>
  <si>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</si>
  <si>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</si>
  <si>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</si>
  <si>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</si>
  <si>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</si>
  <si>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</si>
  <si>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</si>
  <si>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</si>
  <si>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</si>
  <si>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</si>
  <si>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</si>
  <si>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</si>
  <si>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</si>
  <si>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</si>
  <si>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</si>
  <si>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</si>
  <si>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</si>
  <si>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</si>
  <si>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</si>
  <si>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</si>
  <si>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</si>
  <si>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</si>
  <si>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</si>
  <si>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</si>
  <si>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</si>
  <si>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</si>
  <si>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</si>
  <si>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</si>
  <si>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</si>
  <si>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</si>
  <si>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</si>
  <si>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</si>
  <si>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</si>
  <si>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</si>
  <si>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</si>
  <si>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</si>
  <si>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</si>
  <si>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</si>
  <si>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</si>
  <si>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</si>
  <si>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</si>
  <si>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</si>
  <si>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</si>
  <si>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</si>
  <si>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</si>
  <si>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</si>
  <si>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</si>
  <si>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</si>
  <si>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</si>
  <si>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</si>
  <si>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</si>
  <si>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</si>
  <si>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</si>
  <si>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</si>
  <si>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</si>
  <si>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</si>
  <si>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</si>
  <si>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</si>
  <si>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</si>
  <si>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</si>
  <si>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</si>
  <si>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</si>
  <si>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</si>
  <si>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</si>
  <si>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</si>
  <si>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</si>
  <si>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</si>
  <si>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</si>
  <si>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</si>
  <si>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</si>
  <si>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</si>
  <si>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</si>
  <si>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</si>
  <si>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</si>
  <si>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</si>
  <si>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</si>
  <si>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</si>
  <si>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</si>
  <si>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</si>
  <si>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</si>
  <si>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</si>
  <si>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</si>
  <si>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</si>
  <si>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</si>
  <si>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</si>
  <si>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</si>
  <si>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</si>
  <si>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</si>
  <si>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</si>
  <si>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</si>
  <si>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</si>
  <si>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</si>
  <si>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</si>
  <si>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</si>
  <si>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</si>
  <si>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</si>
  <si>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</si>
  <si>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</si>
  <si>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</si>
  <si>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</si>
  <si>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</si>
  <si>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</si>
  <si>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</si>
  <si>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</si>
  <si>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</si>
  <si>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</si>
  <si>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</si>
  <si>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</si>
  <si>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</si>
  <si>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</si>
  <si>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</si>
  <si>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</si>
  <si>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</si>
  <si>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</si>
  <si>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</si>
  <si>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</si>
  <si>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</si>
  <si>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</si>
  <si>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</si>
  <si>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</si>
  <si>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</si>
  <si>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</si>
  <si>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</si>
  <si>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</si>
  <si>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</si>
  <si>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</si>
  <si>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</si>
  <si>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</si>
  <si>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</si>
  <si>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</si>
  <si>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</si>
  <si>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</si>
  <si>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</si>
  <si>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</si>
  <si>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</si>
  <si>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</si>
  <si>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</si>
  <si>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</si>
  <si>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</si>
  <si>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</si>
  <si>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</si>
  <si>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</si>
  <si>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</si>
  <si>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</si>
  <si>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</si>
  <si>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</si>
  <si>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</si>
  <si>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</si>
  <si>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</si>
  <si>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</si>
  <si>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</si>
  <si>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</si>
  <si>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</si>
  <si>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</si>
  <si>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</si>
  <si>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</si>
  <si>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</si>
  <si>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</si>
  <si>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</si>
  <si>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</si>
  <si>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</si>
  <si>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</si>
  <si>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</si>
  <si>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</si>
  <si>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</si>
  <si>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</si>
  <si>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</si>
  <si>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</si>
  <si>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</si>
  <si>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</si>
  <si>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</si>
  <si>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</si>
  <si>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</si>
  <si>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</si>
  <si>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</si>
  <si>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</si>
  <si>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</si>
  <si>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</si>
  <si>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</si>
  <si>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</si>
  <si>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</si>
  <si>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</si>
  <si>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</si>
  <si>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</si>
  <si>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</si>
  <si>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</si>
  <si>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</si>
  <si>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</si>
  <si>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</si>
  <si>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</si>
  <si>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</si>
  <si>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</si>
  <si>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</si>
  <si>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</si>
  <si>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</si>
  <si>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</si>
  <si>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</si>
  <si>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</si>
  <si>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</si>
  <si>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</si>
  <si>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</si>
  <si>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</si>
  <si>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</si>
  <si>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</si>
  <si>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</si>
  <si>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</si>
  <si>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</si>
  <si>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</si>
  <si>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</si>
  <si>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</si>
  <si>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</si>
  <si>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</si>
  <si>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</si>
  <si>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</si>
  <si>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</si>
  <si>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</si>
  <si>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</si>
  <si>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</si>
  <si>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</si>
  <si>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</si>
  <si>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</si>
  <si>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</si>
  <si>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</si>
  <si>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</si>
  <si>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</si>
  <si>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</si>
  <si>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</si>
  <si>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</si>
  <si>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</si>
  <si>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</si>
  <si>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</si>
  <si>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</si>
  <si>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</si>
  <si>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</si>
  <si>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</si>
  <si>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</si>
  <si>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</si>
  <si>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</si>
  <si>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</si>
  <si>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</si>
  <si>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</si>
  <si>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</si>
  <si>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</si>
  <si>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</si>
  <si>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</si>
  <si>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</si>
  <si>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</si>
  <si>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</si>
  <si>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</si>
  <si>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</si>
  <si>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</si>
  <si>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</si>
  <si>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</si>
  <si>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</si>
  <si>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</si>
  <si>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</si>
  <si>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</si>
  <si>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</si>
  <si>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</si>
  <si>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</si>
  <si>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</si>
  <si>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</si>
  <si>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</si>
  <si>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</si>
  <si>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</si>
  <si>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</si>
  <si>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</si>
  <si>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</si>
  <si>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</si>
  <si>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</si>
  <si>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</si>
  <si>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</si>
  <si>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</si>
  <si>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</si>
  <si>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</si>
  <si>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</si>
  <si>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</si>
  <si>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</si>
  <si>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</si>
  <si>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</si>
  <si>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</si>
  <si>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</si>
  <si>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</si>
  <si>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</si>
  <si>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</si>
  <si>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</si>
  <si>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</si>
  <si>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</si>
  <si>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</si>
  <si>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</si>
  <si>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</si>
  <si>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</si>
  <si>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</si>
  <si>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</si>
  <si>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</si>
  <si>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</si>
  <si>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</si>
  <si>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</si>
  <si>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</si>
  <si>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</si>
  <si>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</si>
  <si>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</si>
  <si>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</si>
  <si>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</si>
  <si>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</si>
  <si>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</si>
  <si>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</si>
  <si>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</si>
  <si>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</si>
  <si>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</si>
  <si>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</si>
  <si>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</si>
  <si>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</si>
  <si>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</si>
  <si>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</si>
  <si>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</si>
  <si>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</si>
  <si>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</si>
  <si>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</si>
  <si>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</si>
  <si>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</si>
  <si>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</si>
  <si>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</si>
  <si>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</si>
  <si>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</si>
  <si>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</si>
  <si>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</si>
  <si>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</si>
  <si>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</si>
  <si>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</si>
  <si>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</si>
  <si>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</si>
  <si>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</si>
  <si>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</si>
  <si>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</si>
  <si>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</si>
  <si>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</si>
  <si>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</si>
  <si>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</si>
  <si>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</si>
  <si>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</si>
  <si>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</si>
  <si>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</si>
  <si>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</si>
  <si>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</si>
  <si>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</si>
  <si>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</si>
  <si>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</si>
  <si>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</si>
  <si>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</si>
  <si>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</si>
  <si>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</si>
  <si>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</si>
  <si>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</si>
  <si>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</si>
  <si>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</si>
  <si>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</si>
  <si>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</si>
  <si>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</si>
  <si>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</si>
  <si>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</si>
  <si>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</si>
  <si>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</si>
  <si>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</si>
  <si>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</si>
  <si>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</si>
  <si>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</si>
  <si>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</si>
  <si>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</si>
  <si>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</si>
  <si>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</si>
  <si>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</si>
  <si>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</si>
  <si>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</si>
  <si>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</si>
  <si>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</si>
  <si>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</si>
  <si>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</si>
  <si>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</si>
  <si>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</si>
  <si>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</si>
  <si>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</si>
  <si>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</si>
  <si>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</si>
  <si>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</si>
  <si>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</si>
  <si>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</si>
  <si>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</si>
  <si>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</si>
  <si>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</si>
  <si>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</si>
  <si>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</si>
  <si>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</si>
  <si>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</si>
  <si>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</si>
  <si>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</si>
  <si>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</si>
  <si>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</si>
  <si>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</si>
  <si>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</si>
  <si>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</si>
  <si>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</si>
  <si>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</si>
  <si>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</si>
  <si>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</si>
  <si>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</si>
  <si>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</si>
  <si>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</si>
  <si>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</si>
  <si>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</si>
  <si>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</si>
  <si>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</si>
  <si>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</si>
  <si>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</si>
  <si>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</si>
  <si>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</si>
  <si>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</si>
  <si>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</si>
  <si>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</si>
  <si>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</si>
  <si>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</si>
  <si>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</si>
  <si>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</si>
  <si>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</si>
  <si>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</si>
  <si>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</si>
  <si>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</si>
  <si>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</si>
  <si>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</si>
  <si>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</si>
  <si>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</si>
  <si>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</si>
  <si>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</si>
  <si>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</si>
  <si>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</si>
  <si>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</si>
  <si>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</si>
  <si>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</si>
  <si>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</si>
  <si>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</si>
  <si>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</si>
  <si>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</si>
  <si>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</si>
  <si>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</si>
  <si>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</si>
  <si>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</si>
  <si>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</si>
  <si>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</si>
  <si>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</si>
  <si>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</si>
  <si>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</si>
  <si>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</si>
  <si>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</si>
  <si>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</si>
  <si>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</si>
  <si>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</si>
  <si>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</si>
  <si>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</si>
  <si>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</si>
  <si>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</si>
  <si>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</si>
  <si>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</si>
  <si>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</si>
  <si>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</si>
  <si>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</si>
  <si>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</si>
  <si>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</si>
  <si>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</si>
  <si>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</si>
  <si>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</si>
  <si>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</si>
  <si>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</si>
  <si>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</si>
  <si>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</si>
  <si>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</si>
  <si>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</si>
  <si>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</si>
  <si>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</si>
  <si>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</si>
  <si>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</si>
  <si>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</si>
  <si>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</si>
  <si>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</si>
  <si>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</si>
  <si>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</si>
  <si>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</si>
  <si>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</si>
  <si>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</si>
  <si>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</si>
  <si>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</si>
  <si>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</si>
  <si>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</si>
  <si>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</si>
  <si>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</si>
  <si>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</si>
  <si>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</si>
  <si>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</si>
  <si>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</si>
  <si>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</si>
  <si>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</si>
  <si>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</si>
  <si>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</si>
  <si>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</si>
  <si>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</si>
  <si>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</si>
  <si>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</si>
  <si>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</si>
  <si>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</si>
  <si>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</si>
  <si>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</si>
  <si>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</si>
  <si>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</si>
  <si>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</si>
  <si>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</si>
  <si>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</si>
  <si>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</si>
  <si>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</si>
  <si>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</si>
  <si>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</si>
  <si>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</si>
  <si>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</si>
  <si>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</si>
  <si>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</si>
  <si>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</si>
  <si>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</si>
  <si>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</si>
  <si>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</si>
  <si>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</si>
  <si>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</si>
  <si>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</si>
  <si>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</si>
  <si>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</si>
  <si>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</si>
  <si>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</si>
  <si>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</si>
  <si>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</si>
  <si>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</si>
  <si>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</si>
  <si>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</si>
  <si>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</si>
  <si>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</si>
  <si>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</si>
  <si>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</si>
  <si>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</si>
  <si>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</si>
  <si>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</si>
  <si>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</si>
  <si>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</si>
  <si>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</si>
  <si>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</si>
  <si>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</si>
  <si>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</si>
  <si>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</si>
  <si>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</si>
  <si>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</si>
  <si>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</si>
  <si>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</si>
  <si>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</si>
  <si>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</si>
  <si>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</si>
  <si>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</si>
  <si>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</si>
  <si>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</si>
  <si>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</si>
  <si>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</si>
  <si>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</si>
  <si>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</si>
  <si>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</si>
  <si>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</si>
  <si>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</si>
  <si>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</si>
  <si>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</si>
  <si>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</si>
  <si>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</si>
  <si>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</si>
  <si>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</si>
  <si>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</si>
  <si>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</si>
  <si>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</si>
  <si>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</si>
  <si>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</si>
  <si>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</si>
  <si>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</si>
  <si>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</si>
  <si>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</si>
  <si>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</si>
  <si>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</si>
  <si>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</si>
  <si>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</si>
  <si>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</si>
  <si>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</si>
  <si>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</si>
  <si>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</si>
  <si>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</si>
  <si>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</si>
  <si>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</si>
  <si>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</si>
  <si>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</si>
  <si>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</si>
  <si>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</si>
  <si>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</si>
  <si>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</si>
  <si>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</si>
  <si>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</si>
  <si>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</si>
  <si>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</si>
  <si>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</si>
  <si>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</si>
  <si>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</si>
  <si>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</si>
  <si>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</si>
  <si>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</si>
  <si>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</si>
  <si>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</si>
  <si>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</si>
  <si>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</si>
  <si>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</si>
  <si>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</si>
  <si>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</si>
  <si>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</si>
  <si>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</si>
  <si>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</si>
  <si>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</si>
  <si>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</si>
  <si>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</si>
  <si>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</si>
  <si>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</si>
  <si>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</si>
  <si>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</si>
  <si>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</si>
  <si>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</si>
  <si>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</si>
  <si>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</si>
  <si>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</si>
  <si>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</si>
  <si>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</si>
  <si>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</si>
  <si>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</si>
  <si>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</si>
  <si>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</si>
  <si>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</si>
  <si>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</si>
  <si>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</si>
  <si>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</si>
  <si>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</si>
  <si>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</si>
  <si>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</si>
  <si>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</si>
  <si>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</si>
  <si>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</si>
  <si>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</si>
  <si>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</si>
  <si>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</si>
  <si>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</si>
  <si>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</si>
  <si>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</si>
  <si>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</si>
  <si>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</si>
  <si>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</si>
  <si>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</si>
  <si>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</si>
  <si>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</si>
  <si>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</si>
  <si>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</si>
  <si>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</si>
  <si>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</si>
  <si>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</si>
  <si>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</si>
  <si>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</si>
  <si>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</si>
  <si>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</si>
  <si>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</si>
  <si>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</si>
  <si>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</si>
  <si>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</si>
  <si>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</si>
  <si>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</si>
  <si>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</si>
  <si>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</si>
  <si>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</si>
  <si>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</si>
  <si>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</si>
  <si>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</si>
  <si>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</si>
  <si>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</si>
  <si>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</si>
  <si>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</si>
  <si>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</si>
  <si>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</si>
  <si>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</si>
  <si>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</si>
  <si>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</si>
  <si>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</si>
  <si>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</si>
  <si>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</si>
  <si>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</si>
  <si>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</si>
  <si>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</si>
  <si>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</si>
  <si>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</si>
  <si>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</si>
  <si>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</si>
  <si>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</si>
  <si>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</si>
  <si>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</si>
  <si>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</si>
  <si>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</si>
  <si>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</si>
  <si>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</si>
  <si>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</si>
  <si>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</si>
  <si>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</si>
  <si>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</si>
  <si>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</si>
  <si>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</si>
  <si>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</si>
  <si>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</si>
  <si>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</si>
  <si>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</si>
  <si>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</si>
  <si>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</si>
  <si>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</si>
  <si>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</si>
  <si>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</si>
  <si>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</si>
  <si>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</si>
  <si>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</si>
  <si>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</si>
  <si>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</si>
  <si>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</si>
  <si>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</si>
  <si>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</si>
  <si>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</si>
  <si>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</si>
  <si>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</si>
  <si>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</si>
  <si>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</si>
  <si>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</si>
  <si>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</si>
  <si>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</si>
  <si>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</si>
  <si>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</si>
  <si>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</si>
  <si>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</si>
  <si>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</si>
  <si>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</si>
  <si>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</si>
  <si>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</si>
  <si>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</si>
  <si>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</si>
  <si>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</si>
  <si>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</si>
  <si>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</si>
  <si>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</si>
  <si>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</si>
  <si>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</si>
  <si>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</si>
  <si>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</si>
  <si>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</si>
  <si>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</si>
  <si>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</si>
  <si>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</si>
  <si>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</si>
  <si>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</si>
  <si>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</si>
  <si>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</si>
  <si>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</si>
  <si>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</si>
  <si>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</si>
  <si>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</si>
  <si>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</si>
  <si>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</si>
  <si>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</si>
  <si>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</si>
  <si>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</si>
  <si>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</si>
  <si>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</si>
  <si>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</si>
  <si>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</si>
  <si>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</si>
  <si>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</si>
  <si>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</si>
  <si>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</si>
  <si>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</si>
  <si>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</si>
  <si>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</si>
  <si>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</si>
  <si>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</si>
  <si>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</si>
  <si>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</si>
  <si>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</si>
  <si>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</si>
  <si>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</si>
  <si>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</si>
  <si>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</si>
  <si>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</si>
  <si>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</si>
  <si>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</si>
  <si>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</si>
  <si>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</si>
  <si>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</si>
  <si>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</si>
  <si>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</si>
  <si>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</si>
  <si>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</si>
  <si>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</si>
  <si>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</si>
  <si>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</si>
  <si>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</si>
  <si>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</si>
  <si>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</si>
  <si>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</si>
  <si>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</si>
  <si>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</si>
  <si>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</si>
  <si>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</si>
  <si>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</si>
  <si>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</si>
  <si>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</si>
  <si>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</si>
  <si>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</si>
  <si>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</si>
  <si>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</si>
  <si>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</si>
  <si>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</si>
  <si>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</si>
  <si>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</si>
  <si>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</si>
  <si>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</si>
  <si>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</si>
  <si>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</si>
  <si>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</si>
  <si>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</si>
  <si>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</si>
  <si>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</si>
  <si>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</si>
  <si>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</si>
  <si>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</si>
  <si>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</si>
  <si>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</si>
  <si>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</si>
  <si>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</si>
  <si>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</si>
  <si>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</si>
  <si>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</si>
  <si>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</si>
  <si>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</si>
  <si>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</si>
  <si>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</si>
  <si>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</si>
  <si>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</si>
  <si>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</si>
  <si>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</si>
  <si>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</si>
  <si>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</si>
  <si>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</si>
  <si>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</si>
  <si>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</si>
  <si>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</si>
  <si>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</si>
  <si>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</si>
  <si>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</si>
  <si>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</si>
  <si>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</si>
  <si>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</si>
  <si>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</si>
  <si>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</si>
  <si>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</si>
  <si>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</si>
  <si>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</si>
  <si>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</si>
  <si>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</si>
  <si>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</si>
  <si>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</si>
  <si>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</si>
  <si>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</si>
  <si>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</si>
  <si>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</si>
  <si>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</si>
  <si>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</si>
  <si>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</si>
  <si>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</si>
  <si>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</si>
  <si>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</si>
  <si>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</si>
  <si>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</si>
  <si>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</si>
  <si>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</si>
  <si>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</si>
  <si>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</si>
  <si>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</si>
  <si>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</si>
  <si>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</si>
  <si>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</si>
  <si>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</si>
  <si>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</si>
  <si>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</si>
  <si>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</si>
  <si>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</si>
  <si>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</si>
  <si>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</si>
  <si>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</si>
  <si>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</si>
  <si>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</si>
  <si>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</si>
  <si>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</si>
  <si>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</si>
  <si>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</si>
  <si>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</si>
  <si>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</si>
  <si>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</si>
  <si>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</si>
  <si>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</si>
  <si>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</si>
  <si>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</si>
  <si>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</si>
  <si>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</si>
  <si>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</si>
  <si>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</si>
  <si>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</si>
  <si>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</si>
  <si>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</si>
  <si>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</si>
  <si>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</si>
  <si>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</si>
  <si>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</si>
  <si>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</si>
  <si>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</si>
  <si>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</si>
  <si>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</si>
  <si>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</si>
  <si>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</si>
  <si>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</si>
  <si>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</si>
  <si>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</si>
  <si>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</si>
  <si>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</si>
  <si>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</si>
  <si>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</si>
  <si>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</si>
  <si>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</si>
  <si>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</si>
  <si>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</si>
  <si>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</si>
  <si>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</si>
  <si>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</si>
  <si>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</si>
  <si>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</si>
  <si>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</si>
  <si>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</si>
  <si>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</si>
  <si>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</si>
  <si>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</si>
  <si>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</si>
  <si>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</si>
  <si>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</si>
  <si>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</si>
  <si>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</si>
  <si>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</si>
  <si>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</si>
  <si>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</si>
  <si>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</si>
  <si>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</si>
  <si>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</si>
  <si>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</si>
  <si>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</si>
  <si>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</si>
  <si>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</si>
  <si>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</si>
  <si>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</si>
  <si>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</si>
  <si>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</si>
  <si>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</si>
  <si>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</si>
  <si>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</si>
  <si>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</si>
  <si>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</si>
  <si>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</si>
  <si>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</si>
  <si>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</si>
  <si>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</si>
  <si>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</si>
  <si>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</si>
  <si>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</si>
  <si>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</si>
  <si>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</si>
  <si>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</si>
  <si>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</si>
  <si>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</si>
  <si>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</si>
  <si>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</si>
  <si>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</si>
  <si>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</si>
  <si>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</si>
  <si>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</si>
  <si>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</si>
  <si>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</si>
  <si>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</si>
  <si>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</si>
  <si>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</si>
  <si>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</si>
  <si>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</si>
  <si>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</si>
  <si>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</si>
  <si>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</si>
  <si>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</si>
  <si>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</si>
  <si>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</si>
  <si>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</si>
  <si>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</si>
  <si>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</si>
  <si>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</si>
  <si>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</si>
  <si>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</si>
  <si>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</si>
  <si>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</si>
  <si>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</si>
  <si>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</si>
  <si>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</si>
  <si>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</si>
  <si>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</si>
  <si>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</si>
  <si>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</si>
  <si>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</si>
  <si>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</si>
  <si>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</si>
  <si>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</si>
  <si>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</si>
  <si>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</si>
  <si>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</si>
  <si>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</si>
  <si>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</si>
  <si>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</si>
  <si>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</si>
  <si>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</si>
  <si>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</si>
  <si>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</si>
  <si>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</si>
  <si>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</si>
  <si>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</si>
  <si>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</si>
  <si>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</si>
  <si>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</si>
  <si>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</si>
  <si>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</si>
  <si>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</si>
  <si>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</si>
  <si>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</si>
  <si>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</si>
  <si>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</si>
  <si>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</si>
  <si>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</si>
  <si>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</si>
  <si>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</si>
  <si>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</si>
  <si>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</si>
  <si>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</si>
  <si>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</si>
  <si>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</si>
  <si>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</si>
  <si>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</si>
  <si>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</si>
  <si>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</si>
  <si>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</si>
  <si>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</si>
  <si>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</si>
  <si>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</si>
  <si>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</si>
  <si>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</si>
  <si>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</si>
  <si>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</si>
  <si>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</si>
  <si>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</si>
  <si>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</si>
  <si>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</si>
  <si>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</si>
  <si>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</si>
  <si>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</si>
  <si>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</si>
  <si>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</si>
  <si>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</si>
  <si>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</si>
  <si>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</si>
  <si>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</si>
  <si>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</si>
  <si>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</si>
  <si>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</si>
  <si>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</si>
  <si>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</si>
  <si>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</si>
  <si>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</si>
  <si>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</si>
  <si>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</si>
  <si>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</si>
  <si>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</si>
  <si>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</si>
  <si>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</si>
  <si>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</si>
  <si>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</si>
  <si>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</si>
  <si>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</si>
  <si>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</si>
  <si>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</si>
  <si>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</si>
  <si>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</si>
  <si>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</si>
  <si>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</si>
  <si>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</si>
  <si>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</si>
  <si>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</si>
  <si>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</si>
  <si>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</si>
  <si>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</si>
  <si>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</si>
  <si>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</si>
  <si>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</si>
  <si>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</si>
  <si>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</si>
  <si>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</si>
  <si>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</si>
  <si>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</si>
  <si>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</si>
  <si>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</si>
  <si>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</si>
  <si>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</si>
  <si>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</si>
  <si>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</si>
  <si>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</si>
  <si>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</si>
  <si>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</si>
  <si>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</si>
  <si>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</si>
  <si>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</si>
  <si>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</si>
  <si>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</si>
  <si>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</si>
  <si>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</si>
  <si>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</si>
  <si>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</si>
  <si>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</si>
  <si>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</si>
  <si>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</si>
  <si>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</si>
  <si>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</si>
  <si>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</si>
  <si>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</si>
  <si>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</si>
  <si>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</si>
  <si>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</si>
  <si>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</si>
  <si>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</si>
  <si>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</si>
  <si>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</si>
  <si>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</si>
  <si>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</si>
  <si>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</si>
  <si>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</si>
  <si>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</si>
  <si>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</si>
  <si>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</si>
  <si>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</si>
  <si>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</si>
  <si>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</si>
  <si>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</si>
  <si>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</si>
  <si>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</si>
  <si>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</si>
  <si>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</si>
  <si>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</si>
  <si>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</si>
  <si>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</si>
  <si>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</si>
  <si>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</si>
  <si>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</si>
  <si>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</si>
  <si>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</si>
  <si>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</si>
  <si>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</si>
  <si>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</si>
  <si>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</si>
  <si>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</si>
  <si>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</si>
  <si>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</si>
  <si>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</si>
  <si>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</si>
  <si>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</si>
  <si>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</si>
  <si>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</si>
  <si>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</si>
  <si>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</si>
  <si>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</si>
  <si>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</si>
  <si>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</si>
  <si>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</si>
  <si>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</si>
  <si>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</si>
  <si>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</si>
  <si>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</si>
  <si>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</si>
  <si>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</si>
  <si>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</si>
  <si>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</si>
  <si>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</si>
  <si>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</si>
  <si>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</si>
  <si>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</si>
  <si>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</si>
  <si>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</si>
  <si>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</si>
  <si>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</si>
  <si>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</si>
  <si>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</si>
  <si>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</si>
  <si>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</si>
  <si>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</si>
  <si>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</si>
  <si>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</si>
  <si>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</si>
  <si>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</si>
  <si>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</si>
  <si>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</si>
  <si>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</si>
  <si>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</si>
  <si>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</si>
  <si>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</si>
  <si>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</si>
  <si>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</si>
  <si>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</si>
  <si>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</si>
  <si>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</si>
  <si>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</si>
  <si>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</si>
  <si>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</si>
  <si>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</si>
  <si>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</si>
  <si>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</si>
  <si>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</si>
  <si>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</si>
  <si>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</si>
  <si>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</si>
  <si>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</si>
  <si>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</si>
  <si>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</si>
  <si>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</si>
  <si>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</si>
  <si>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</si>
  <si>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</si>
  <si>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</si>
  <si>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</si>
  <si>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</si>
  <si>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</si>
  <si>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</si>
  <si>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</si>
  <si>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</si>
  <si>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</si>
  <si>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</si>
  <si>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</si>
  <si>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</si>
  <si>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</si>
  <si>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</si>
  <si>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</si>
  <si>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</si>
  <si>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</si>
  <si>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</si>
  <si>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</si>
  <si>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</si>
  <si>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</si>
  <si>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</si>
  <si>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</si>
  <si>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</si>
  <si>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</si>
  <si>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</si>
  <si>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</si>
  <si>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</si>
  <si>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</si>
  <si>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</si>
  <si>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</si>
  <si>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</si>
  <si>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</si>
  <si>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</si>
  <si>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</si>
  <si>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</si>
  <si>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</si>
  <si>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</si>
  <si>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</si>
  <si>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</si>
  <si>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</si>
  <si>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</si>
  <si>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</si>
  <si>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</si>
  <si>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</si>
  <si>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</si>
  <si>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</si>
  <si>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</si>
  <si>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</si>
  <si>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</si>
  <si>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</si>
  <si>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</si>
  <si>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</si>
  <si>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</si>
  <si>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</si>
  <si>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</si>
  <si>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</si>
  <si>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</si>
  <si>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</si>
  <si>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</si>
  <si>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</si>
  <si>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</si>
  <si>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</si>
  <si>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</si>
  <si>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</si>
  <si>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</si>
  <si>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</si>
  <si>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</si>
  <si>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</si>
  <si>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</si>
  <si>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</si>
  <si>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</si>
  <si>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</si>
  <si>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</si>
  <si>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</si>
  <si>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</si>
  <si>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</si>
  <si>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</si>
  <si>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</si>
  <si>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</si>
  <si>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</si>
  <si>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</si>
  <si>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</si>
  <si>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</si>
  <si>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</si>
  <si>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</si>
  <si>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</si>
  <si>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</si>
  <si>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</si>
  <si>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</si>
  <si>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</si>
  <si>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</si>
  <si>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</si>
  <si>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</si>
  <si>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</si>
  <si>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</si>
  <si>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</si>
  <si>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</si>
  <si>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</si>
  <si>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</si>
  <si>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</si>
  <si>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</si>
  <si>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</si>
  <si>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</si>
  <si>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</si>
  <si>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</si>
  <si>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</si>
  <si>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</si>
  <si>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</si>
  <si>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</si>
  <si>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</si>
  <si>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</si>
  <si>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</si>
  <si>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</si>
  <si>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</si>
  <si>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</si>
  <si>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</si>
  <si>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</si>
  <si>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</si>
  <si>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</si>
  <si>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</si>
  <si>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</si>
  <si>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</si>
  <si>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</si>
  <si>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</si>
  <si>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</si>
  <si>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</si>
  <si>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</si>
  <si>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</si>
  <si>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</si>
  <si>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</si>
  <si>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</si>
  <si>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</si>
  <si>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</si>
  <si>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</si>
  <si>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</si>
  <si>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</si>
  <si>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</si>
  <si>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</si>
  <si>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</si>
  <si>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</si>
  <si>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</si>
  <si>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</si>
  <si>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</si>
  <si>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</si>
  <si>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</si>
  <si>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</si>
  <si>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</si>
  <si>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</si>
  <si>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</si>
  <si>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</si>
  <si>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</si>
  <si>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</si>
  <si>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</si>
  <si>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</si>
  <si>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</si>
  <si>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</si>
  <si>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</si>
  <si>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</si>
  <si>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</si>
  <si>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</si>
  <si>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</si>
  <si>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</si>
  <si>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</si>
  <si>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</si>
  <si>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</si>
  <si>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</si>
  <si>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</si>
  <si>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</si>
  <si>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</si>
  <si>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</si>
  <si>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</si>
  <si>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</si>
  <si>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</si>
  <si>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</si>
  <si>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</si>
  <si>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</si>
  <si>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</si>
  <si>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</si>
  <si>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</si>
  <si>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</si>
  <si>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</si>
  <si>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</si>
  <si>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</si>
  <si>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</si>
  <si>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</si>
  <si>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</si>
  <si>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</si>
  <si>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</si>
  <si>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</si>
  <si>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</si>
  <si>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</si>
  <si>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</si>
  <si>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</si>
  <si>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</si>
  <si>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</si>
  <si>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</si>
  <si>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</si>
  <si>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</si>
  <si>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</si>
  <si>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</si>
  <si>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</si>
  <si>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</si>
  <si>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</si>
  <si>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</si>
  <si>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</si>
  <si>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</si>
  <si>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</si>
  <si>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</si>
  <si>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</si>
  <si>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</si>
  <si>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</si>
  <si>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</si>
  <si>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</si>
  <si>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</si>
  <si>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</si>
  <si>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</si>
  <si>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</si>
  <si>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</si>
  <si>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</si>
  <si>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</si>
  <si>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</si>
  <si>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</si>
  <si>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</si>
  <si>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</si>
  <si>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</si>
  <si>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</si>
  <si>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</si>
  <si>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</si>
  <si>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</si>
  <si>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</si>
  <si>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</si>
  <si>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</si>
  <si>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</si>
  <si>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</si>
  <si>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</si>
  <si>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</si>
  <si>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</si>
  <si>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</si>
  <si>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</si>
  <si>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</si>
  <si>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</si>
  <si>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</si>
  <si>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</si>
  <si>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</si>
  <si>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</si>
  <si>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</si>
  <si>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</si>
  <si>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</si>
  <si>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</si>
  <si>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</si>
  <si>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</si>
  <si>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</si>
  <si>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</si>
  <si>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</si>
  <si>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</si>
  <si>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</si>
  <si>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</si>
  <si>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</si>
  <si>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</si>
  <si>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</si>
  <si>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</si>
  <si>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</si>
  <si>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</si>
  <si>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</si>
  <si>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</si>
  <si>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</si>
  <si>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</si>
  <si>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</si>
  <si>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</si>
  <si>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</si>
  <si>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</si>
  <si>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</si>
  <si>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</si>
  <si>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</si>
  <si>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</si>
  <si>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</si>
  <si>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</si>
  <si>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</si>
  <si>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</si>
  <si>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</si>
  <si>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</si>
  <si>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</si>
  <si>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</si>
  <si>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</si>
  <si>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</si>
  <si>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</si>
  <si>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</si>
  <si>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</si>
  <si>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</si>
  <si>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</si>
  <si>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</si>
  <si>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</si>
  <si>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</si>
  <si>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</si>
  <si>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</si>
  <si>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</si>
  <si>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</si>
  <si>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</si>
  <si>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</si>
  <si>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</si>
  <si>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</si>
  <si>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</si>
  <si>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</si>
  <si>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</si>
  <si>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</si>
  <si>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</si>
  <si>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</si>
  <si>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</si>
  <si>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</si>
  <si>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</si>
  <si>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</si>
  <si>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</si>
  <si>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</si>
  <si>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</si>
  <si>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</si>
  <si>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</si>
  <si>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</si>
  <si>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</si>
  <si>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</si>
  <si>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</si>
  <si>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</si>
  <si>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</si>
  <si>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</si>
  <si>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</si>
  <si>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</si>
  <si>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</si>
  <si>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</si>
  <si>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</si>
  <si>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</si>
  <si>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</si>
  <si>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</si>
  <si>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</si>
  <si>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</si>
  <si>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</si>
  <si>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</si>
  <si>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</si>
  <si>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</si>
  <si>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</si>
  <si>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</si>
  <si>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</si>
  <si>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</si>
  <si>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</si>
  <si>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</si>
  <si>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</si>
  <si>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</si>
  <si>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</si>
  <si>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</si>
  <si>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</si>
  <si>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</si>
  <si>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</si>
  <si>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</si>
  <si>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</si>
  <si>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</si>
  <si>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</si>
  <si>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</si>
  <si>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</si>
  <si>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</si>
  <si>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</si>
  <si>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</si>
  <si>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</si>
  <si>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</si>
  <si>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</si>
  <si>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</si>
  <si>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</si>
  <si>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</si>
  <si>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</si>
  <si>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</si>
  <si>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</si>
  <si>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</si>
  <si>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</si>
  <si>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</si>
  <si>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</si>
  <si>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</si>
  <si>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</si>
  <si>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</si>
  <si>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</si>
  <si>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</si>
  <si>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</si>
  <si>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</si>
  <si>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</si>
  <si>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</si>
  <si>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</si>
  <si>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</si>
  <si>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</si>
  <si>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</si>
  <si>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</si>
  <si>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</si>
  <si>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</si>
  <si>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</si>
  <si>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</si>
  <si>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</si>
  <si>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</si>
  <si>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</si>
  <si>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</si>
  <si>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</si>
  <si>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</si>
  <si>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</si>
  <si>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</si>
  <si>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</si>
  <si>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</si>
  <si>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</si>
  <si>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</si>
  <si>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</si>
  <si>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</si>
  <si>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</si>
  <si>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</si>
  <si>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</si>
  <si>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</si>
  <si>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</si>
  <si>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</si>
  <si>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</si>
  <si>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</si>
  <si>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</si>
  <si>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</si>
  <si>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</si>
  <si>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</si>
  <si>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</si>
  <si>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</si>
  <si>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</si>
  <si>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</si>
  <si>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</si>
  <si>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</si>
  <si>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</si>
  <si>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</si>
  <si>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</si>
  <si>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</si>
  <si>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</si>
  <si>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</si>
  <si>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</si>
  <si>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</si>
  <si>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</si>
  <si>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</si>
  <si>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</si>
  <si>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</si>
  <si>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</si>
  <si>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</si>
  <si>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</si>
  <si>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</si>
  <si>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</si>
  <si>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</si>
  <si>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</si>
  <si>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</si>
  <si>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</si>
  <si>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</si>
  <si>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</si>
  <si>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</si>
  <si>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</si>
  <si>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</si>
  <si>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</si>
  <si>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</si>
  <si>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</si>
  <si>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</si>
  <si>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</si>
  <si>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</si>
  <si>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</si>
  <si>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</si>
  <si>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</si>
  <si>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</si>
  <si>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</si>
  <si>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</si>
  <si>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</si>
  <si>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</si>
  <si>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</si>
  <si>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</si>
  <si>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</si>
  <si>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</si>
  <si>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</si>
  <si>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</si>
  <si>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</si>
  <si>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</si>
  <si>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</si>
  <si>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</si>
  <si>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</si>
  <si>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</si>
  <si>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</si>
  <si>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</si>
  <si>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</si>
  <si>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</si>
  <si>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</si>
  <si>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</si>
  <si>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</si>
  <si>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</si>
  <si>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</si>
  <si>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</si>
  <si>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</si>
  <si>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</si>
  <si>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</si>
  <si>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</si>
  <si>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</si>
  <si>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</si>
  <si>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</si>
  <si>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</si>
  <si>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</si>
  <si>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</si>
  <si>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</si>
  <si>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</si>
  <si>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</si>
  <si>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</si>
  <si>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</si>
  <si>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</si>
  <si>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</si>
  <si>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</si>
  <si>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</si>
  <si>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</si>
  <si>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</si>
  <si>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</si>
  <si>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</si>
  <si>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</si>
  <si>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</si>
  <si>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</si>
  <si>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</si>
  <si>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</si>
  <si>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</si>
  <si>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</si>
  <si>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</si>
  <si>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</si>
  <si>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</si>
  <si>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</si>
  <si>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</si>
  <si>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</si>
  <si>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</si>
  <si>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</si>
  <si>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</si>
  <si>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</si>
  <si>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</si>
  <si>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</si>
  <si>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</si>
  <si>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</si>
  <si>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</si>
  <si>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</si>
  <si>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</si>
  <si>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</si>
  <si>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</si>
  <si>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</si>
  <si>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</si>
  <si>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</si>
  <si>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</si>
  <si>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</si>
  <si>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</si>
  <si>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</si>
  <si>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</si>
  <si>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</si>
  <si>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</si>
  <si>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</si>
  <si>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</si>
  <si>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</si>
  <si>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</si>
  <si>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</si>
  <si>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</si>
  <si>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</si>
  <si>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</si>
  <si>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</si>
  <si>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</si>
  <si>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</si>
  <si>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</si>
  <si>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</si>
  <si>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</si>
  <si>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</si>
  <si>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</si>
  <si>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</si>
  <si>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</si>
  <si>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</si>
  <si>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</si>
  <si>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</si>
  <si>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</si>
  <si>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</si>
  <si>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</si>
  <si>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</si>
  <si>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</si>
  <si>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</si>
  <si>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</si>
  <si>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</si>
  <si>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</si>
  <si>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</si>
  <si>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</si>
  <si>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</si>
  <si>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</si>
  <si>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</si>
  <si>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</si>
  <si>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</si>
  <si>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</si>
  <si>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</si>
  <si>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</si>
  <si>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</si>
  <si>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</si>
  <si>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</si>
  <si>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</si>
  <si>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</si>
  <si>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</si>
  <si>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</si>
  <si>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</si>
  <si>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</si>
  <si>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</si>
  <si>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</si>
  <si>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</si>
  <si>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</si>
  <si>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</si>
  <si>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</si>
  <si>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</si>
  <si>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</si>
  <si>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</si>
  <si>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</si>
  <si>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</si>
  <si>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</si>
  <si>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</si>
  <si>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</si>
  <si>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</si>
  <si>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</si>
  <si>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</si>
  <si>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</si>
  <si>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</si>
  <si>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</si>
  <si>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</si>
  <si>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</si>
  <si>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</si>
  <si>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</si>
  <si>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</si>
  <si>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</si>
  <si>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</si>
  <si>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</si>
  <si>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</si>
  <si>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</si>
  <si>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</si>
  <si>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</si>
  <si>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</si>
  <si>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</si>
  <si>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</si>
  <si>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</si>
  <si>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</si>
  <si>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</si>
  <si>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</si>
  <si>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</si>
  <si>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</si>
  <si>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</si>
  <si>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</si>
  <si>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</si>
  <si>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</si>
  <si>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</si>
  <si>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</si>
  <si>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</si>
  <si>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</si>
  <si>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</si>
  <si>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</si>
  <si>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</si>
  <si>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</si>
  <si>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</si>
  <si>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</si>
  <si>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</si>
  <si>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</si>
  <si>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</si>
  <si>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</si>
  <si>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</si>
  <si>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</si>
  <si>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</si>
  <si>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</si>
  <si>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</si>
  <si>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</si>
  <si>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</si>
  <si>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</si>
  <si>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</si>
  <si>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</si>
  <si>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</si>
  <si>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</si>
  <si>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</si>
  <si>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</si>
  <si>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</si>
  <si>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</si>
  <si>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</si>
  <si>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</si>
  <si>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</si>
  <si>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</si>
  <si>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</si>
  <si>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</si>
  <si>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</si>
  <si>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</si>
  <si>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</si>
  <si>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</si>
  <si>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</si>
  <si>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</si>
  <si>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</si>
  <si>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</si>
  <si>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</si>
  <si>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</si>
  <si>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</si>
  <si>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</si>
  <si>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</si>
  <si>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</si>
  <si>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</si>
  <si>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</si>
  <si>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</si>
  <si>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</si>
  <si>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</si>
  <si>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</si>
  <si>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</si>
  <si>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</si>
  <si>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</si>
  <si>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</si>
  <si>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</si>
  <si>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</si>
  <si>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</si>
  <si>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</si>
  <si>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</si>
  <si>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</si>
  <si>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</si>
  <si>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</si>
  <si>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</si>
  <si>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</si>
  <si>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</si>
  <si>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</si>
  <si>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</si>
  <si>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</si>
  <si>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</si>
  <si>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</si>
  <si>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</si>
  <si>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</si>
  <si>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</si>
  <si>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</si>
  <si>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</si>
  <si>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</si>
  <si>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</si>
  <si>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</si>
  <si>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</si>
  <si>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</si>
  <si>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</si>
  <si>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</si>
  <si>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</si>
  <si>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</si>
  <si>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</si>
  <si>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</si>
  <si>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</si>
  <si>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</si>
  <si>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</si>
  <si>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</si>
  <si>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</si>
  <si>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</si>
  <si>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</si>
  <si>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</si>
  <si>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</si>
  <si>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</si>
  <si>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</si>
  <si>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</si>
  <si>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</si>
  <si>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</si>
  <si>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</si>
  <si>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</si>
  <si>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</si>
  <si>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</si>
  <si>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</si>
  <si>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</si>
  <si>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</si>
  <si>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</si>
  <si>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</si>
  <si>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</si>
  <si>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</si>
  <si>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</si>
  <si>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</si>
  <si>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</si>
  <si>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</si>
  <si>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</si>
  <si>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</si>
  <si>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</si>
  <si>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</si>
  <si>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</si>
  <si>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</si>
  <si>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</si>
  <si>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</si>
  <si>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</si>
  <si>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</si>
  <si>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</si>
  <si>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</si>
  <si>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</si>
  <si>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</si>
  <si>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</si>
  <si>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</si>
  <si>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</si>
  <si>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</si>
  <si>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</si>
  <si>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</si>
  <si>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</si>
  <si>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</si>
  <si>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</si>
  <si>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</si>
  <si>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</si>
  <si>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</si>
  <si>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</si>
  <si>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</si>
  <si>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</si>
  <si>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</si>
  <si>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</si>
  <si>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</si>
  <si>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</si>
  <si>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</si>
  <si>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</si>
  <si>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</si>
  <si>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</si>
  <si>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</si>
  <si>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</si>
  <si>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</si>
  <si>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</si>
  <si>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</si>
  <si>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</si>
  <si>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</si>
  <si>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</si>
  <si>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</si>
  <si>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</si>
  <si>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</si>
  <si>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</si>
  <si>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</si>
  <si>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</si>
  <si>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</si>
  <si>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</si>
  <si>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</si>
  <si>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</si>
  <si>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</si>
  <si>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</si>
  <si>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</si>
  <si>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</si>
  <si>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</si>
  <si>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</si>
  <si>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</si>
  <si>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</si>
  <si>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</si>
  <si>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</si>
  <si>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</si>
  <si>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</si>
  <si>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</si>
  <si>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</si>
  <si>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</si>
  <si>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</si>
  <si>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</si>
  <si>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</si>
  <si>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</si>
  <si>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</si>
  <si>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</si>
  <si>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</si>
  <si>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</si>
  <si>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</si>
  <si>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</si>
  <si>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</si>
  <si>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</si>
  <si>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</si>
  <si>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</si>
  <si>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</si>
  <si>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</si>
  <si>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</si>
  <si>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</si>
  <si>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</si>
  <si>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</si>
  <si>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</si>
  <si>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</si>
  <si>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</si>
  <si>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</si>
  <si>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</si>
  <si>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</si>
  <si>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</si>
  <si>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</si>
  <si>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</si>
  <si>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</si>
  <si>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</si>
  <si>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</si>
  <si>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</si>
  <si>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</si>
  <si>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</si>
  <si>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</si>
  <si>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</si>
  <si>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</si>
  <si>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</si>
  <si>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</si>
  <si>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</si>
  <si>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</si>
  <si>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</si>
  <si>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</si>
  <si>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</si>
  <si>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</si>
  <si>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</si>
  <si>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</si>
  <si>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</si>
  <si>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</si>
  <si>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</si>
  <si>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</si>
  <si>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</si>
  <si>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</si>
  <si>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</si>
  <si>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</si>
  <si>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</si>
  <si>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</si>
  <si>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</si>
  <si>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</si>
  <si>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</si>
  <si>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</si>
  <si>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</si>
  <si>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</si>
  <si>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</si>
  <si>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</si>
  <si>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</si>
  <si>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</si>
  <si>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</si>
  <si>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</si>
  <si>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</si>
  <si>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</si>
  <si>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</si>
  <si>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</si>
  <si>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</si>
  <si>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</si>
  <si>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</si>
  <si>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</si>
  <si>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</si>
  <si>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</si>
  <si>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</si>
  <si>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</si>
  <si>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</si>
  <si>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</si>
  <si>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</si>
  <si>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</si>
  <si>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</si>
  <si>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</si>
  <si>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</si>
  <si>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</si>
  <si>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</si>
  <si>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</si>
  <si>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</si>
  <si>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</si>
  <si>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</si>
  <si>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</si>
  <si>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</si>
  <si>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</si>
  <si>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</si>
  <si>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</si>
  <si>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</si>
  <si>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</si>
  <si>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</si>
  <si>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</si>
  <si>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</si>
  <si>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</si>
  <si>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</si>
  <si>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</si>
  <si>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</si>
  <si>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</si>
  <si>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</si>
  <si>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</si>
  <si>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</si>
  <si>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</si>
  <si>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</si>
  <si>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</si>
  <si>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</si>
  <si>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</si>
  <si>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</si>
  <si>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</si>
  <si>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</si>
  <si>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</si>
  <si>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</si>
  <si>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</si>
  <si>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</si>
  <si>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</si>
  <si>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</si>
  <si>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</si>
  <si>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</si>
  <si>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</si>
  <si>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</si>
  <si>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</si>
  <si>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</si>
  <si>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</si>
  <si>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</si>
  <si>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</si>
  <si>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</si>
  <si>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</si>
  <si>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</si>
  <si>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</si>
  <si>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</si>
  <si>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</si>
  <si>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</si>
  <si>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</si>
  <si>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</si>
  <si>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</si>
  <si>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</si>
  <si>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</si>
  <si>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</si>
  <si>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</si>
  <si>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</si>
  <si>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</si>
  <si>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</si>
  <si>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</si>
  <si>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</si>
  <si>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</si>
  <si>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</si>
  <si>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</si>
  <si>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</si>
  <si>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</si>
  <si>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</si>
  <si>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</si>
  <si>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</si>
  <si>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</si>
  <si>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</si>
  <si>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</si>
  <si>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</si>
  <si>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</si>
  <si>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</si>
  <si>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</si>
  <si>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</si>
  <si>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</si>
  <si>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</si>
  <si>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</si>
  <si>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</si>
  <si>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</si>
  <si>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</si>
  <si>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</si>
  <si>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</si>
  <si>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</si>
  <si>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</si>
  <si>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</si>
  <si>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</si>
  <si>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</si>
  <si>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</si>
  <si>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</si>
  <si>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</si>
  <si>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</si>
  <si>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</si>
  <si>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</si>
  <si>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</si>
  <si>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</si>
  <si>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</si>
  <si>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</si>
  <si>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</si>
  <si>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</si>
  <si>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</si>
  <si>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</si>
  <si>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</si>
  <si>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</si>
  <si>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</si>
  <si>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</si>
  <si>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</si>
  <si>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</si>
  <si>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</si>
  <si>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</si>
  <si>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</si>
  <si>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</si>
  <si>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</si>
  <si>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</si>
  <si>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</si>
  <si>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</si>
  <si>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</si>
  <si>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</si>
  <si>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</si>
  <si>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</si>
  <si>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</si>
  <si>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</si>
  <si>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</si>
  <si>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</si>
  <si>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</si>
  <si>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</si>
  <si>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</si>
  <si>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</si>
  <si>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</si>
  <si>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</si>
  <si>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</si>
  <si>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</si>
  <si>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</si>
  <si>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</si>
  <si>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</si>
  <si>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</si>
  <si>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</si>
  <si>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</si>
  <si>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</si>
  <si>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</si>
  <si>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</si>
  <si>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</si>
  <si>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</si>
  <si>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</si>
  <si>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</si>
  <si>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</si>
  <si>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</si>
  <si>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</si>
  <si>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</si>
  <si>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</si>
  <si>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</si>
  <si>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</si>
  <si>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</si>
  <si>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</si>
  <si>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</si>
  <si>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</si>
  <si>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</si>
  <si>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</si>
  <si>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</si>
  <si>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</si>
  <si>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</si>
  <si>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</si>
  <si>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</si>
  <si>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</si>
  <si>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</si>
  <si>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</si>
  <si>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</si>
  <si>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</si>
  <si>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</si>
  <si>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</si>
  <si>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</si>
  <si>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</si>
  <si>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</si>
  <si>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</si>
  <si>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</si>
  <si>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</si>
  <si>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</si>
  <si>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</si>
  <si>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</si>
  <si>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</si>
  <si>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</si>
  <si>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</si>
  <si>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</si>
  <si>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</si>
  <si>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</si>
  <si>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</si>
  <si>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</si>
  <si>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</si>
  <si>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</si>
  <si>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</si>
  <si>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</si>
  <si>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</si>
  <si>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</si>
  <si>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</si>
  <si>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</si>
  <si>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</si>
  <si>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</si>
  <si>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</si>
  <si>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</si>
  <si>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</si>
  <si>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</si>
  <si>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</si>
  <si>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</si>
  <si>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</si>
  <si>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</si>
  <si>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</si>
  <si>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</si>
  <si>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</si>
  <si>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</si>
  <si>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</si>
  <si>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</si>
  <si>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</si>
  <si>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</si>
  <si>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</si>
  <si>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</si>
  <si>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</si>
  <si>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</si>
  <si>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</si>
  <si>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</si>
  <si>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</si>
  <si>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</si>
  <si>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</si>
  <si>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</si>
  <si>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</si>
  <si>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</si>
  <si>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</si>
  <si>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</si>
  <si>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</si>
  <si>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</si>
  <si>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</si>
  <si>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</si>
  <si>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</si>
  <si>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</si>
  <si>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</si>
  <si>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</si>
  <si>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</si>
  <si>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</si>
  <si>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</si>
  <si>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</si>
  <si>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</si>
  <si>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</si>
  <si>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</si>
  <si>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</si>
  <si>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</si>
  <si>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</si>
  <si>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</si>
  <si>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</si>
  <si>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</si>
  <si>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</si>
  <si>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</si>
  <si>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</si>
  <si>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</si>
  <si>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</si>
  <si>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</si>
  <si>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</si>
  <si>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</si>
  <si>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</si>
  <si>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</si>
  <si>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</si>
  <si>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</si>
  <si>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</si>
  <si>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</si>
  <si>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</si>
  <si>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</si>
  <si>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</si>
  <si>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</si>
  <si>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</si>
  <si>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</si>
  <si>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</si>
  <si>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</si>
  <si>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</si>
  <si>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</si>
  <si>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</si>
  <si>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</si>
  <si>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</si>
  <si>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</si>
  <si>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</si>
  <si>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</si>
  <si>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</si>
  <si>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</si>
  <si>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</si>
  <si>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</si>
  <si>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</si>
  <si>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</si>
  <si>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</si>
  <si>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</si>
  <si>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</si>
  <si>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</si>
  <si>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</si>
  <si>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</si>
  <si>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</si>
  <si>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</si>
  <si>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</si>
  <si>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</si>
  <si>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</si>
  <si>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</si>
  <si>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</si>
  <si>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</si>
  <si>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</si>
  <si>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</si>
  <si>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</si>
  <si>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</si>
  <si>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</si>
  <si>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</si>
  <si>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</si>
  <si>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</si>
  <si>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</si>
  <si>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</si>
  <si>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</si>
  <si>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</si>
  <si>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</si>
  <si>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</si>
  <si>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</si>
  <si>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</si>
  <si>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</si>
  <si>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</si>
  <si>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</si>
  <si>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</si>
  <si>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</si>
  <si>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</si>
  <si>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</si>
  <si>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</si>
  <si>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</si>
  <si>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</si>
  <si>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</si>
  <si>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</si>
  <si>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</si>
  <si>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</si>
  <si>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</si>
  <si>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</si>
  <si>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</si>
  <si>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</si>
  <si>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</si>
  <si>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</si>
  <si>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</si>
  <si>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</si>
  <si>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</si>
  <si>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</si>
  <si>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</si>
  <si>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</si>
  <si>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</si>
  <si>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</si>
  <si>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</si>
  <si>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</si>
  <si>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</si>
  <si>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</si>
  <si>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</si>
  <si>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</si>
  <si>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</si>
  <si>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</si>
  <si>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</si>
  <si>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</si>
  <si>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</si>
  <si>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</si>
  <si>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</si>
  <si>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</si>
  <si>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</si>
  <si>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</si>
  <si>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</si>
  <si>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</si>
  <si>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</si>
  <si>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</si>
  <si>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</si>
  <si>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</si>
  <si>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</si>
  <si>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</si>
  <si>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</si>
  <si>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</si>
  <si>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</si>
  <si>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</si>
  <si>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</si>
  <si>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</si>
  <si>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</si>
  <si>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</si>
  <si>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</si>
  <si>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</si>
  <si>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</si>
  <si>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</si>
  <si>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</si>
  <si>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</si>
  <si>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</si>
  <si>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</si>
  <si>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</si>
  <si>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</si>
  <si>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</si>
  <si>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</si>
  <si>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</si>
  <si>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</si>
  <si>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</si>
  <si>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</si>
  <si>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</si>
  <si>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</si>
  <si>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</si>
  <si>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</si>
  <si>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</si>
  <si>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</si>
  <si>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</si>
  <si>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</si>
  <si>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</si>
  <si>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</si>
  <si>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</si>
  <si>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</si>
  <si>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</si>
  <si>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</si>
  <si>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</si>
  <si>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</si>
  <si>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</si>
  <si>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</si>
  <si>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</si>
  <si>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</si>
  <si>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</si>
  <si>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</si>
  <si>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</si>
  <si>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</si>
  <si>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</si>
  <si>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</si>
  <si>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</si>
  <si>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</si>
  <si>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</si>
  <si>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</si>
  <si>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</si>
  <si>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</si>
  <si>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</si>
  <si>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</si>
  <si>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</si>
  <si>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</si>
  <si>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</si>
  <si>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</si>
  <si>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</si>
  <si>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</si>
  <si>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</si>
  <si>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</si>
  <si>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</si>
  <si>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</si>
  <si>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</si>
  <si>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</si>
  <si>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</si>
  <si>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</si>
  <si>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</si>
  <si>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</si>
  <si>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</si>
  <si>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</si>
  <si>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</si>
  <si>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</si>
  <si>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</si>
  <si>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</si>
  <si>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</si>
  <si>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</si>
  <si>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</si>
  <si>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</si>
  <si>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</si>
  <si>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</si>
  <si>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</si>
  <si>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</si>
  <si>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</si>
  <si>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</si>
  <si>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</si>
  <si>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</si>
  <si>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</si>
  <si>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</si>
  <si>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</si>
  <si>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</si>
  <si>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</si>
  <si>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</si>
  <si>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</si>
  <si>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</si>
  <si>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</si>
  <si>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</si>
  <si>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</si>
  <si>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</si>
  <si>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</si>
  <si>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</si>
  <si>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</si>
  <si>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</si>
  <si>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</si>
  <si>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</si>
  <si>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</si>
  <si>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</si>
  <si>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</si>
  <si>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</si>
  <si>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</si>
  <si>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</si>
  <si>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</si>
  <si>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</si>
  <si>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</si>
  <si>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</si>
  <si>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</si>
  <si>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</si>
  <si>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</si>
  <si>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</si>
  <si>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</si>
  <si>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</si>
  <si>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</si>
  <si>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</si>
  <si>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</si>
  <si>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</si>
  <si>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</si>
  <si>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</si>
  <si>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</si>
  <si>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</si>
  <si>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</si>
  <si>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</si>
  <si>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</si>
  <si>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</si>
  <si>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</si>
  <si>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</si>
  <si>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</si>
  <si>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</si>
  <si>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</si>
  <si>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</si>
  <si>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</si>
  <si>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</si>
  <si>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</si>
  <si>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</si>
  <si>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</si>
  <si>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</si>
  <si>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</si>
  <si>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</si>
  <si>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</si>
  <si>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</si>
  <si>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</si>
  <si>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</si>
  <si>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</si>
  <si>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</si>
  <si>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</si>
  <si>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</si>
  <si>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</si>
  <si>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</si>
  <si>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</si>
  <si>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</si>
  <si>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</si>
  <si>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</si>
  <si>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</si>
  <si>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</si>
  <si>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</si>
  <si>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</si>
  <si>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</si>
  <si>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</si>
  <si>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</si>
  <si>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</si>
  <si>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</si>
  <si>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</si>
  <si>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</si>
  <si>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</si>
  <si>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</si>
  <si>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</si>
  <si>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</si>
  <si>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</si>
  <si>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</si>
  <si>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</si>
  <si>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</si>
  <si>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</si>
  <si>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</si>
  <si>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</si>
  <si>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</si>
  <si>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</si>
  <si>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</si>
  <si>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</si>
  <si>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</si>
  <si>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</si>
  <si>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</si>
  <si>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</si>
  <si>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</si>
  <si>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</si>
  <si>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</si>
  <si>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</si>
  <si>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</si>
  <si>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</si>
  <si>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</si>
  <si>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</si>
  <si>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</si>
  <si>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</si>
  <si>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</si>
  <si>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</si>
  <si>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</si>
  <si>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</si>
  <si>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</si>
  <si>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</si>
  <si>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</si>
  <si>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</si>
  <si>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</si>
  <si>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</si>
  <si>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</si>
  <si>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</si>
  <si>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</si>
  <si>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</si>
  <si>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</si>
  <si>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</si>
  <si>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</si>
  <si>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</si>
  <si>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</si>
  <si>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</si>
  <si>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</si>
  <si>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</si>
  <si>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</si>
  <si>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</si>
  <si>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</si>
  <si>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</si>
  <si>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</si>
  <si>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</si>
  <si>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</si>
  <si>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</si>
  <si>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</si>
  <si>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</si>
  <si>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</si>
  <si>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</si>
  <si>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</si>
  <si>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</si>
  <si>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</si>
  <si>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</si>
  <si>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</si>
  <si>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</si>
  <si>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</si>
  <si>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</si>
  <si>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</si>
  <si>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</si>
  <si>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</si>
  <si>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</si>
  <si>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</si>
  <si>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</si>
  <si>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</si>
  <si>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</si>
  <si>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</si>
  <si>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</si>
  <si>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</si>
  <si>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</si>
  <si>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</si>
  <si>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</si>
  <si>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</si>
  <si>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</si>
  <si>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</si>
  <si>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</si>
  <si>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</si>
  <si>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</si>
  <si>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</si>
  <si>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</si>
  <si>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</si>
  <si>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</si>
  <si>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</si>
  <si>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</si>
  <si>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</si>
  <si>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</si>
  <si>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</si>
  <si>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</si>
  <si>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</si>
  <si>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</si>
  <si>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</si>
  <si>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</si>
  <si>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</si>
  <si>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</si>
  <si>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</si>
  <si>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</si>
  <si>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</si>
  <si>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</si>
  <si>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</si>
  <si>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</si>
  <si>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</si>
  <si>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</si>
  <si>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</si>
  <si>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</si>
  <si>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</si>
  <si>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</si>
  <si>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</si>
  <si>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</si>
  <si>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</si>
  <si>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</si>
  <si>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</si>
  <si>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</si>
  <si>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</si>
  <si>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</si>
  <si>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</si>
  <si>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</si>
  <si>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</si>
  <si>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</si>
  <si>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</si>
  <si>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</si>
  <si>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</si>
  <si>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</si>
  <si>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</si>
  <si>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</si>
  <si>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</si>
  <si>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</si>
  <si>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</si>
  <si>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</si>
  <si>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</si>
  <si>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</si>
  <si>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</si>
  <si>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</si>
  <si>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</si>
  <si>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</si>
  <si>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</si>
  <si>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</si>
  <si>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</si>
  <si>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</si>
  <si>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</si>
  <si>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</si>
  <si>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</si>
  <si>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</si>
  <si>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</si>
  <si>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</si>
  <si>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</si>
  <si>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</si>
  <si>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</si>
  <si>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</si>
  <si>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</si>
  <si>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</si>
  <si>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</si>
  <si>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</si>
  <si>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</si>
  <si>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</si>
  <si>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</si>
  <si>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</si>
  <si>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</si>
  <si>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</si>
  <si>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</si>
  <si>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</si>
  <si>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</si>
  <si>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</si>
  <si>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</si>
  <si>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</si>
  <si>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</si>
  <si>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</si>
  <si>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</si>
  <si>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</si>
  <si>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</si>
  <si>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</si>
  <si>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</si>
  <si>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</si>
  <si>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</si>
  <si>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</si>
  <si>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</si>
  <si>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</si>
  <si>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</si>
  <si>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</si>
  <si>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</si>
  <si>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</si>
  <si>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</si>
  <si>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</si>
  <si>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</si>
  <si>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</si>
  <si>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</si>
  <si>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</si>
  <si>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</si>
  <si>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</si>
  <si>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</si>
  <si>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</si>
  <si>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</si>
  <si>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</si>
  <si>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</si>
  <si>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</si>
  <si>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</si>
  <si>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</si>
  <si>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</si>
  <si>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</si>
  <si>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</si>
  <si>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</si>
  <si>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</si>
  <si>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</si>
  <si>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</si>
  <si>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</si>
  <si>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</si>
  <si>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</si>
  <si>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</si>
  <si>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</si>
  <si>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</si>
  <si>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</si>
  <si>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</si>
  <si>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</si>
  <si>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</si>
  <si>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</si>
  <si>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</si>
  <si>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</si>
  <si>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</si>
  <si>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</si>
  <si>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</si>
  <si>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</si>
  <si>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</si>
  <si>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</si>
  <si>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</si>
  <si>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</si>
  <si>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</si>
  <si>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</si>
  <si>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</si>
  <si>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</si>
  <si>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</si>
  <si>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</si>
  <si>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</si>
  <si>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</si>
  <si>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</si>
  <si>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</si>
  <si>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</si>
  <si>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</si>
  <si>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</si>
  <si>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</si>
  <si>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</si>
  <si>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</si>
  <si>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</si>
  <si>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</si>
  <si>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</si>
  <si>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</si>
  <si>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</si>
  <si>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</si>
  <si>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</si>
  <si>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</si>
  <si>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</si>
  <si>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</si>
  <si>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</si>
  <si>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</si>
  <si>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</si>
  <si>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</si>
  <si>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</si>
  <si>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</si>
  <si>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</si>
  <si>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</si>
  <si>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</si>
  <si>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</si>
  <si>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</si>
  <si>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</si>
  <si>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</si>
  <si>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</si>
  <si>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</si>
  <si>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</si>
  <si>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</si>
  <si>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</si>
  <si>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</si>
  <si>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</si>
  <si>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</si>
  <si>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</si>
  <si>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</si>
  <si>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</si>
  <si>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</si>
  <si>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</si>
  <si>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</si>
  <si>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</si>
  <si>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</si>
  <si>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</si>
  <si>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</si>
  <si>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</si>
  <si>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</si>
  <si>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</si>
  <si>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</si>
  <si>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</si>
  <si>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</si>
  <si>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</si>
  <si>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</si>
  <si>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</si>
  <si>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</si>
  <si>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</si>
  <si>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</si>
  <si>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</si>
  <si>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</si>
  <si>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</si>
  <si>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</si>
  <si>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</si>
  <si>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</si>
  <si>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</si>
  <si>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</si>
  <si>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</si>
  <si>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</si>
  <si>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</si>
  <si>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</si>
  <si>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</si>
  <si>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</si>
  <si>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</si>
  <si>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</si>
  <si>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</si>
  <si>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</si>
  <si>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</si>
  <si>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</si>
  <si>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</si>
  <si>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</si>
  <si>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</si>
  <si>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</si>
  <si>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</si>
  <si>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</si>
  <si>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</si>
  <si>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</si>
  <si>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</si>
  <si>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</si>
  <si>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</si>
  <si>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</si>
  <si>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</si>
  <si>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</si>
  <si>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</si>
  <si>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</si>
  <si>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</si>
  <si>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</si>
  <si>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</si>
  <si>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</si>
  <si>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</si>
  <si>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</si>
  <si>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</si>
  <si>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</si>
  <si>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</si>
  <si>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</si>
  <si>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</si>
  <si>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</si>
  <si>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</si>
  <si>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</si>
  <si>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</si>
  <si>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</si>
  <si>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</si>
  <si>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</si>
  <si>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</si>
  <si>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</si>
  <si>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</si>
  <si>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</si>
  <si>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</si>
  <si>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</si>
  <si>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</si>
  <si>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</si>
  <si>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</si>
  <si>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</si>
  <si>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</si>
  <si>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</si>
  <si>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</si>
  <si>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</si>
  <si>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</si>
  <si>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</si>
  <si>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</si>
  <si>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</si>
  <si>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</si>
  <si>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</si>
  <si>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</si>
  <si>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</si>
  <si>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</si>
  <si>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</si>
  <si>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</si>
  <si>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</si>
  <si>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</si>
  <si>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</si>
  <si>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</si>
  <si>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</si>
  <si>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</si>
  <si>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</si>
  <si>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</si>
  <si>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</si>
  <si>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</si>
  <si>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</si>
  <si>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</si>
  <si>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</si>
  <si>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</si>
  <si>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</si>
  <si>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</si>
  <si>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</si>
  <si>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</si>
  <si>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</si>
  <si>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</si>
  <si>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</si>
  <si>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</si>
  <si>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</si>
  <si>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</si>
  <si>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</si>
  <si>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</si>
  <si>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</si>
  <si>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</si>
  <si>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</si>
  <si>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</si>
  <si>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</si>
  <si>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</si>
  <si>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</si>
  <si>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</si>
  <si>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</si>
  <si>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</si>
  <si>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</si>
  <si>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</si>
  <si>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</si>
  <si>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</si>
  <si>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</si>
  <si>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</si>
  <si>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</si>
  <si>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</si>
  <si>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</si>
  <si>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</si>
  <si>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</si>
  <si>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</si>
  <si>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</si>
  <si>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</si>
  <si>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</si>
  <si>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</si>
  <si>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</si>
  <si>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</si>
  <si>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</si>
  <si>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</si>
  <si>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</si>
  <si>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</si>
  <si>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</si>
  <si>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</si>
  <si>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</si>
  <si>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</si>
  <si>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</si>
  <si>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</si>
  <si>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</si>
  <si>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</si>
  <si>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</si>
  <si>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</si>
  <si>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</si>
  <si>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</si>
  <si>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</si>
  <si>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</si>
  <si>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</si>
  <si>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</si>
  <si>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</si>
  <si>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</si>
  <si>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</si>
  <si>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</si>
  <si>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</si>
  <si>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</si>
  <si>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</si>
  <si>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</si>
  <si>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</si>
  <si>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</si>
  <si>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</si>
  <si>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</si>
  <si>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</si>
  <si>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</si>
  <si>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</si>
  <si>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</si>
  <si>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</si>
  <si>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</si>
  <si>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</si>
  <si>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</si>
  <si>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</si>
  <si>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</si>
  <si>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</si>
  <si>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</si>
  <si>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</si>
  <si>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</si>
  <si>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</si>
  <si>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</si>
  <si>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</si>
  <si>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</si>
  <si>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</si>
  <si>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</si>
  <si>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</si>
  <si>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</si>
  <si>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</si>
  <si>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</si>
  <si>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</si>
  <si>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</si>
  <si>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</si>
  <si>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</si>
  <si>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</si>
  <si>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</si>
  <si>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</si>
  <si>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</si>
  <si>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</si>
  <si>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</si>
  <si>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</si>
  <si>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</si>
  <si>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</si>
  <si>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</si>
  <si>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</si>
  <si>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</si>
  <si>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</si>
  <si>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</si>
  <si>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</si>
  <si>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</si>
  <si>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</si>
  <si>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</si>
  <si>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</si>
  <si>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</si>
  <si>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</si>
  <si>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</si>
  <si>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</si>
  <si>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</si>
  <si>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</si>
  <si>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</si>
  <si>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</si>
  <si>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</si>
  <si>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</si>
  <si>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</si>
  <si>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</si>
  <si>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</si>
  <si>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</si>
  <si>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</si>
  <si>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</si>
  <si>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</si>
  <si>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</si>
  <si>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</si>
  <si>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</si>
  <si>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</si>
  <si>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</si>
  <si>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</si>
  <si>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</si>
  <si>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</si>
  <si>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</si>
  <si>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</si>
  <si>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</si>
  <si>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</si>
  <si>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</si>
  <si>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</si>
  <si>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</si>
  <si>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</si>
  <si>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</si>
  <si>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</si>
  <si>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</si>
  <si>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</si>
  <si>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</si>
  <si>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</si>
  <si>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</si>
  <si>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</si>
  <si>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</si>
  <si>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</si>
  <si>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</si>
  <si>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</si>
  <si>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</si>
  <si>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</si>
  <si>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</si>
  <si>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</si>
  <si>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</si>
  <si>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</si>
  <si>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</si>
  <si>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</si>
  <si>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</si>
  <si>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</si>
  <si>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</si>
  <si>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</si>
  <si>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</si>
  <si>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</si>
  <si>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</si>
  <si>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</si>
  <si>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</si>
  <si>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</si>
  <si>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</si>
  <si>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</si>
  <si>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</si>
  <si>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</si>
  <si>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</si>
  <si>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</si>
  <si>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</si>
  <si>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</si>
  <si>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</si>
  <si>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</si>
  <si>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</si>
  <si>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</si>
  <si>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</si>
  <si>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</si>
  <si>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</si>
  <si>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</si>
  <si>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</si>
  <si>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</si>
  <si>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</si>
  <si>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</si>
  <si>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</si>
  <si>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</si>
  <si>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</si>
  <si>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</si>
  <si>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</si>
  <si>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</si>
  <si>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</si>
  <si>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</si>
  <si>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</si>
  <si>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</si>
  <si>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</si>
  <si>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</si>
  <si>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</si>
  <si>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</si>
  <si>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</si>
  <si>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</si>
  <si>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</si>
  <si>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</si>
  <si>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</si>
  <si>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</si>
  <si>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</si>
  <si>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</si>
  <si>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</si>
  <si>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</si>
  <si>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</si>
  <si>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</si>
  <si>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</si>
  <si>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</si>
  <si>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</si>
  <si>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</si>
  <si>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</si>
  <si>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</si>
  <si>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</si>
  <si>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</si>
  <si>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</si>
  <si>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</si>
  <si>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</si>
  <si>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</si>
  <si>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</si>
  <si>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</si>
  <si>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</si>
  <si>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</si>
  <si>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</si>
  <si>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</si>
  <si>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</si>
  <si>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</si>
  <si>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</si>
  <si>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</si>
  <si>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</si>
  <si>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</si>
  <si>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</si>
  <si>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</si>
  <si>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</si>
  <si>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</si>
  <si>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</si>
  <si>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</si>
  <si>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</si>
  <si>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</si>
  <si>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</si>
  <si>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</si>
  <si>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</si>
  <si>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</si>
  <si>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</si>
  <si>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</si>
  <si>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</si>
  <si>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</si>
  <si>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</si>
  <si>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</si>
  <si>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</si>
  <si>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</si>
  <si>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</si>
  <si>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</si>
  <si>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</si>
  <si>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</si>
  <si>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</si>
  <si>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</si>
  <si>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</si>
  <si>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</si>
  <si>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</si>
  <si>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</si>
  <si>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</si>
  <si>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</si>
  <si>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</si>
  <si>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</si>
  <si>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</si>
  <si>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</si>
  <si>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</si>
  <si>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</si>
  <si>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</si>
  <si>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</si>
  <si>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</si>
  <si>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</si>
  <si>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</si>
  <si>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</si>
  <si>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</si>
  <si>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</si>
  <si>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</si>
  <si>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</si>
  <si>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</si>
  <si>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</si>
  <si>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</si>
  <si>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</si>
  <si>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</si>
  <si>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</si>
  <si>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</si>
  <si>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</si>
  <si>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</si>
  <si>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</si>
  <si>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</si>
  <si>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</si>
  <si>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</si>
  <si>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</si>
  <si>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</si>
  <si>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</si>
  <si>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</si>
  <si>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</si>
  <si>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</si>
  <si>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</si>
  <si>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</si>
  <si>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</si>
  <si>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</si>
  <si>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</si>
  <si>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</si>
  <si>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</si>
  <si>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</si>
  <si>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</si>
  <si>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</si>
  <si>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</si>
  <si>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</si>
  <si>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</si>
  <si>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</si>
  <si>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</si>
  <si>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</si>
  <si>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</si>
  <si>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</si>
  <si>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</si>
  <si>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</si>
  <si>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</si>
  <si>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</si>
  <si>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</si>
  <si>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</si>
  <si>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</si>
  <si>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</si>
  <si>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</si>
  <si>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</si>
  <si>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</si>
  <si>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</si>
  <si>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</si>
  <si>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</si>
  <si>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</si>
  <si>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</si>
  <si>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</si>
  <si>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</si>
  <si>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</si>
  <si>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</si>
  <si>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</si>
  <si>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</si>
  <si>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</si>
  <si>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</si>
  <si>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</si>
  <si>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</si>
  <si>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</si>
  <si>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</si>
  <si>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</si>
  <si>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</si>
  <si>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</si>
  <si>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</si>
  <si>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</si>
  <si>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</si>
  <si>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</si>
  <si>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</si>
  <si>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</si>
  <si>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</si>
  <si>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</si>
  <si>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</si>
  <si>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</si>
  <si>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</si>
  <si>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</si>
  <si>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</si>
  <si>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</si>
  <si>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</si>
  <si>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</si>
  <si>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</si>
  <si>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</si>
  <si>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</si>
  <si>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</si>
  <si>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</si>
  <si>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</si>
  <si>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</si>
  <si>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</si>
  <si>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</si>
  <si>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</si>
  <si>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</si>
  <si>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</si>
  <si>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</si>
  <si>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</si>
  <si>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</si>
  <si>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</si>
  <si>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</si>
  <si>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</si>
  <si>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</si>
  <si>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</si>
  <si>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</si>
  <si>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</si>
  <si>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</si>
  <si>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</si>
  <si>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</si>
  <si>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</si>
  <si>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</si>
  <si>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</si>
  <si>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</si>
  <si>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</si>
  <si>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</si>
  <si>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</si>
  <si>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</si>
  <si>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</si>
  <si>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</si>
  <si>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</si>
  <si>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</si>
  <si>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</si>
  <si>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</si>
  <si>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</si>
  <si>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</si>
  <si>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</si>
  <si>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</si>
  <si>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</si>
  <si>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</si>
  <si>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</si>
  <si>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</si>
  <si>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</si>
  <si>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</si>
  <si>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</si>
  <si>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</si>
  <si>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</si>
  <si>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</si>
  <si>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</si>
  <si>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</si>
  <si>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</si>
  <si>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</si>
  <si>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</si>
  <si>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</si>
  <si>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</si>
  <si>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</si>
  <si>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</si>
  <si>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</si>
  <si>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</si>
  <si>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</si>
  <si>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</si>
  <si>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</si>
  <si>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</si>
  <si>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</si>
  <si>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</si>
  <si>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</si>
  <si>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</si>
  <si>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</si>
  <si>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</si>
  <si>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</si>
  <si>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</si>
  <si>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</si>
  <si>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</si>
  <si>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</si>
  <si>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</si>
  <si>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</si>
  <si>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</si>
  <si>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</si>
  <si>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</si>
  <si>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</si>
  <si>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</si>
  <si>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</si>
  <si>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</si>
  <si>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</si>
  <si>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</si>
  <si>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</si>
  <si>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</si>
  <si>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</si>
  <si>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</si>
  <si>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</si>
  <si>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</si>
  <si>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</si>
  <si>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</si>
  <si>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</si>
  <si>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</si>
  <si>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</si>
  <si>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</si>
  <si>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</si>
  <si>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</si>
  <si>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</si>
  <si>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</si>
  <si>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</si>
  <si>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</si>
  <si>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</si>
  <si>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</si>
  <si>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</si>
  <si>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</si>
  <si>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</si>
  <si>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</si>
  <si>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</si>
  <si>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</si>
  <si>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</si>
  <si>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</si>
  <si>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</si>
  <si>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</si>
  <si>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</si>
  <si>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</si>
  <si>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</si>
  <si>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</si>
  <si>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</si>
  <si>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</si>
  <si>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</si>
  <si>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</si>
  <si>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</si>
  <si>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</si>
  <si>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</si>
  <si>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</si>
  <si>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</si>
  <si>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</si>
  <si>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</si>
  <si>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</si>
  <si>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</si>
  <si>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</si>
  <si>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</si>
  <si>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</si>
  <si>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</si>
  <si>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</si>
  <si>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</si>
  <si>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</si>
  <si>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</si>
  <si>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</si>
  <si>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</si>
  <si>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</si>
  <si>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</si>
  <si>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</si>
  <si>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</si>
  <si>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</si>
  <si>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</si>
  <si>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</si>
  <si>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</si>
  <si>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</si>
  <si>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</si>
  <si>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</si>
  <si>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</si>
  <si>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</si>
  <si>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</si>
  <si>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</si>
  <si>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</si>
  <si>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</si>
  <si>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</si>
  <si>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</si>
  <si>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</si>
  <si>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</si>
  <si>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</si>
  <si>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</si>
  <si>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</si>
  <si>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</si>
  <si>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</si>
  <si>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</si>
  <si>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</si>
  <si>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</si>
  <si>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</si>
  <si>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</si>
  <si>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</si>
  <si>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</si>
  <si>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</si>
  <si>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</si>
  <si>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</si>
  <si>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</si>
  <si>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</si>
  <si>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</si>
  <si>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</si>
  <si>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</si>
  <si>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</si>
  <si>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</si>
  <si>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</si>
  <si>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</si>
  <si>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</si>
  <si>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</si>
  <si>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</si>
  <si>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</si>
  <si>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</si>
  <si>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</si>
  <si>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</si>
  <si>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</si>
  <si>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</si>
  <si>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</si>
  <si>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</si>
  <si>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</si>
  <si>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</si>
  <si>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</si>
  <si>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</si>
  <si>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</si>
  <si>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</si>
  <si>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</si>
  <si>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</si>
  <si>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</si>
  <si>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</si>
  <si>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</si>
  <si>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</si>
  <si>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</si>
  <si>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</si>
  <si>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</si>
  <si>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</si>
  <si>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</si>
  <si>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</si>
  <si>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</si>
  <si>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</si>
  <si>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</si>
  <si>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</si>
  <si>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</si>
  <si>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</si>
  <si>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</si>
  <si>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</si>
  <si>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</si>
  <si>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</si>
  <si>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</si>
  <si>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</si>
  <si>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</si>
  <si>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</si>
  <si>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</si>
  <si>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</si>
  <si>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</si>
  <si>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</si>
  <si>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</si>
  <si>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</si>
  <si>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</si>
  <si>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</si>
  <si>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</si>
  <si>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</si>
  <si>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</si>
  <si>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</si>
  <si>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</si>
  <si>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</si>
  <si>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</si>
  <si>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</si>
  <si>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</si>
  <si>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</si>
  <si>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</si>
  <si>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</si>
  <si>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</si>
  <si>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</si>
  <si>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</si>
  <si>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</si>
  <si>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</si>
  <si>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</si>
  <si>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</si>
  <si>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</si>
  <si>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</si>
  <si>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</si>
  <si>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</si>
  <si>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</si>
  <si>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</si>
  <si>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</si>
  <si>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</si>
  <si>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</si>
  <si>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</si>
  <si>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</si>
  <si>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</si>
  <si>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</si>
  <si>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</si>
  <si>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</si>
  <si>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</si>
  <si>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</si>
  <si>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</si>
  <si>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</si>
  <si>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</si>
  <si>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</si>
  <si>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</si>
  <si>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</si>
  <si>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</si>
  <si>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</si>
  <si>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</si>
  <si>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</si>
  <si>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</si>
  <si>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</si>
  <si>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</si>
  <si>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</si>
  <si>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</si>
  <si>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</si>
  <si>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</si>
  <si>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</si>
  <si>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</si>
  <si>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</si>
  <si>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</si>
  <si>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</si>
  <si>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</si>
  <si>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</si>
  <si>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</si>
  <si>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</si>
  <si>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</si>
  <si>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</si>
  <si>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</si>
  <si>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</si>
  <si>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</si>
  <si>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</si>
  <si>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</si>
  <si>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</si>
  <si>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</si>
  <si>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</si>
  <si>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</si>
  <si>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</si>
  <si>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</si>
  <si>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</si>
  <si>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</si>
  <si>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</si>
  <si>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</si>
  <si>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</si>
  <si>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</si>
  <si>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</si>
  <si>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</si>
  <si>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</si>
  <si>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</si>
  <si>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</si>
  <si>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</si>
  <si>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</si>
  <si>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</si>
  <si>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</si>
  <si>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</si>
  <si>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</si>
  <si>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</si>
  <si>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</si>
  <si>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</si>
  <si>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</si>
  <si>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</si>
  <si>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</si>
  <si>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</si>
  <si>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</si>
  <si>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</si>
  <si>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</si>
  <si>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</si>
  <si>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</si>
  <si>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</si>
  <si>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</si>
  <si>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</si>
  <si>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</si>
  <si>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</si>
  <si>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</si>
  <si>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</si>
  <si>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</si>
  <si>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</si>
  <si>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</si>
  <si>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</si>
  <si>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</si>
  <si>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</si>
  <si>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</si>
  <si>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</si>
  <si>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</si>
  <si>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</si>
  <si>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</si>
  <si>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</si>
  <si>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</si>
  <si>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</si>
  <si>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</si>
  <si>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</si>
  <si>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</si>
  <si>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</si>
  <si>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</si>
  <si>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</si>
  <si>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</si>
  <si>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</si>
  <si>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</si>
  <si>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</si>
  <si>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</si>
  <si>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</si>
  <si>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</si>
  <si>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</si>
  <si>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</si>
  <si>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</si>
  <si>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</si>
  <si>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</si>
  <si>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</si>
  <si>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</si>
  <si>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</si>
  <si>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</si>
  <si>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</si>
  <si>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</si>
  <si>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</si>
  <si>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</si>
  <si>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</si>
  <si>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</si>
  <si>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</si>
  <si>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</si>
  <si>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</si>
  <si>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</si>
  <si>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</si>
  <si>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</si>
  <si>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</si>
  <si>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</si>
  <si>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</si>
  <si>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</si>
  <si>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</si>
  <si>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</si>
  <si>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</si>
  <si>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</si>
  <si>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</si>
  <si>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</si>
  <si>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</si>
  <si>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</si>
  <si>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</si>
  <si>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</si>
  <si>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</si>
  <si>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</si>
  <si>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</si>
  <si>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</si>
  <si>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</si>
  <si>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</si>
  <si>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</si>
  <si>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</si>
  <si>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</si>
  <si>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</si>
  <si>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</si>
  <si>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</si>
  <si>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</si>
  <si>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</si>
  <si>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</si>
  <si>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</si>
  <si>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</si>
  <si>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</si>
  <si>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</si>
  <si>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</si>
  <si>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</si>
  <si>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</si>
  <si>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</si>
  <si>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</si>
  <si>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</si>
  <si>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</si>
  <si>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</si>
  <si>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</si>
  <si>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</si>
  <si>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</si>
  <si>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</si>
  <si>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</si>
  <si>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</si>
  <si>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</si>
  <si>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</si>
  <si>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</si>
  <si>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</si>
  <si>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</si>
  <si>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</si>
  <si>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</si>
  <si>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</si>
  <si>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</si>
  <si>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</si>
  <si>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</si>
  <si>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</si>
  <si>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</si>
  <si>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</si>
  <si>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</si>
  <si>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</si>
  <si>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</si>
  <si>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</si>
  <si>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</si>
  <si>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</si>
  <si>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</si>
  <si>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</si>
  <si>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</si>
  <si>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</si>
  <si>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</si>
  <si>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</si>
  <si>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</si>
  <si>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</si>
  <si>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</si>
  <si>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</si>
  <si>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</si>
  <si>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</si>
  <si>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</si>
  <si>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</si>
  <si>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</si>
  <si>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</si>
  <si>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</si>
  <si>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</si>
  <si>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</si>
  <si>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</si>
  <si>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</si>
  <si>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</si>
  <si>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</si>
  <si>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</si>
  <si>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</si>
  <si>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</si>
  <si>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</si>
  <si>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</si>
  <si>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</si>
  <si>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</si>
  <si>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</si>
  <si>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</si>
  <si>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</si>
  <si>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</si>
  <si>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</si>
  <si>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</si>
  <si>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</si>
  <si>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</si>
  <si>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</si>
  <si>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</si>
  <si>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</si>
  <si>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</si>
  <si>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</si>
  <si>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</si>
  <si>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</si>
  <si>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</si>
  <si>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</si>
  <si>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</si>
  <si>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</si>
  <si>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</si>
  <si>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</si>
  <si>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</si>
  <si>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</si>
  <si>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</si>
  <si>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</si>
  <si>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</si>
  <si>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</si>
  <si>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</si>
  <si>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</si>
  <si>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</si>
  <si>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</si>
  <si>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</si>
  <si>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</si>
  <si>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</si>
  <si>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</si>
  <si>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</si>
  <si>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</si>
  <si>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</si>
  <si>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</si>
  <si>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</si>
  <si>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</si>
  <si>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</si>
  <si>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</si>
  <si>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</si>
  <si>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</si>
  <si>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</si>
  <si>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</si>
  <si>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</si>
  <si>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</si>
  <si>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</si>
  <si>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</si>
  <si>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</si>
  <si>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</si>
  <si>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</si>
  <si>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</si>
  <si>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</si>
  <si>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</si>
  <si>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</si>
  <si>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</si>
  <si>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</si>
  <si>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</si>
  <si>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</si>
  <si>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</si>
  <si>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</si>
  <si>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</si>
  <si>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</si>
  <si>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</si>
  <si>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</si>
  <si>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</si>
  <si>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</si>
  <si>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</si>
  <si>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</si>
  <si>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</si>
  <si>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</si>
  <si>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</si>
  <si>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</si>
  <si>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</si>
  <si>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</si>
  <si>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</si>
  <si>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</si>
  <si>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</si>
  <si>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</si>
  <si>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</si>
  <si>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</si>
  <si>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</si>
  <si>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</si>
  <si>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</si>
  <si>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</si>
  <si>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</si>
  <si>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</si>
  <si>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</si>
  <si>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</si>
  <si>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</si>
  <si>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</si>
  <si>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</si>
  <si>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</si>
  <si>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</si>
  <si>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</si>
  <si>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</si>
  <si>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</si>
  <si>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</si>
  <si>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</si>
  <si>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</si>
  <si>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</si>
  <si>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</si>
  <si>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</si>
  <si>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</si>
  <si>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</si>
  <si>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</si>
  <si>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</si>
  <si>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</si>
  <si>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</si>
  <si>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</si>
  <si>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</si>
  <si>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</si>
  <si>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</si>
  <si>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</si>
  <si>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</si>
  <si>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</si>
  <si>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</si>
  <si>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</si>
  <si>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</si>
  <si>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</si>
  <si>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</si>
  <si>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</si>
  <si>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</si>
  <si>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</si>
  <si>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</si>
  <si>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</si>
  <si>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</si>
  <si>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</si>
  <si>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</si>
  <si>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</si>
  <si>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</si>
  <si>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</si>
  <si>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</si>
  <si>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</si>
  <si>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</si>
  <si>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</si>
  <si>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</si>
  <si>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</si>
  <si>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</si>
  <si>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</si>
  <si>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</si>
  <si>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</si>
  <si>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</si>
  <si>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</si>
  <si>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</si>
  <si>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</si>
  <si>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</si>
  <si>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</si>
  <si>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</si>
  <si>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</si>
  <si>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</si>
  <si>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</si>
  <si>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</si>
  <si>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</si>
  <si>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</si>
  <si>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</si>
  <si>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</si>
  <si>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</si>
  <si>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</si>
  <si>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</si>
  <si>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</si>
  <si>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</si>
  <si>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</si>
  <si>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</si>
  <si>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</si>
  <si>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</si>
  <si>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</si>
  <si>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</si>
  <si>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</si>
  <si>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</si>
  <si>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</si>
  <si>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</si>
  <si>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</si>
  <si>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</si>
  <si>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</si>
  <si>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</si>
  <si>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</si>
  <si>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</si>
  <si>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</si>
  <si>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</si>
  <si>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</si>
  <si>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</si>
  <si>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</si>
  <si>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</si>
  <si>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</si>
  <si>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</si>
  <si>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</si>
  <si>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</si>
  <si>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</si>
  <si>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</si>
  <si>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</si>
  <si>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</si>
  <si>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</si>
  <si>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</si>
  <si>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</si>
  <si>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</si>
  <si>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</si>
  <si>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</si>
  <si>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</si>
  <si>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</si>
  <si>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</si>
  <si>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</si>
  <si>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</si>
  <si>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</si>
  <si>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</si>
  <si>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</si>
  <si>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</si>
  <si>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</si>
  <si>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</si>
  <si>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</si>
  <si>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</si>
  <si>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</si>
  <si>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</si>
  <si>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</si>
  <si>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</si>
  <si>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</si>
  <si>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</si>
  <si>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</si>
  <si>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</si>
  <si>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</si>
  <si>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</si>
  <si>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</si>
  <si>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</si>
  <si>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</si>
  <si>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</si>
  <si>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</si>
  <si>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</si>
  <si>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</si>
  <si>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</si>
  <si>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</si>
  <si>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</si>
  <si>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</si>
  <si>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</si>
  <si>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</si>
  <si>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</si>
  <si>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</si>
  <si>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</si>
  <si>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</si>
  <si>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</si>
  <si>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</si>
  <si>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</si>
  <si>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</si>
  <si>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</si>
  <si>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</si>
  <si>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</si>
  <si>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</si>
  <si>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</si>
  <si>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</si>
  <si>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</si>
  <si>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</si>
  <si>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</si>
  <si>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</si>
  <si>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</si>
  <si>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</si>
  <si>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</si>
  <si>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</si>
  <si>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</si>
  <si>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</si>
  <si>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</si>
  <si>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</si>
  <si>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</si>
  <si>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</si>
  <si>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</si>
  <si>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</si>
  <si>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</si>
  <si>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</si>
  <si>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</si>
  <si>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</si>
  <si>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</si>
  <si>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</si>
  <si>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</si>
  <si>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</si>
  <si>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</si>
  <si>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</si>
  <si>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</si>
  <si>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</si>
  <si>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</si>
  <si>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</si>
  <si>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</si>
  <si>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</si>
  <si>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</si>
  <si>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</si>
  <si>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</si>
  <si>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</si>
  <si>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</si>
  <si>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</si>
  <si>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</si>
  <si>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</si>
  <si>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</si>
  <si>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</si>
  <si>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</si>
  <si>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</si>
  <si>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</si>
  <si>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</si>
  <si>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</si>
  <si>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</si>
  <si>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</si>
  <si>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</si>
  <si>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</si>
  <si>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</si>
  <si>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</si>
  <si>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</si>
  <si>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</si>
  <si>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</si>
  <si>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</si>
  <si>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</si>
  <si>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</si>
  <si>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</si>
  <si>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</si>
  <si>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</si>
  <si>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</si>
  <si>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</si>
  <si>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</si>
  <si>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</si>
  <si>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</si>
  <si>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</si>
  <si>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</si>
  <si>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</si>
  <si>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</si>
  <si>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</si>
  <si>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</si>
  <si>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</si>
  <si>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</si>
  <si>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</si>
  <si>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</si>
  <si>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</si>
  <si>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</si>
  <si>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</si>
  <si>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</si>
  <si>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</si>
  <si>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</si>
  <si>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</si>
  <si>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</si>
  <si>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</si>
  <si>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</si>
  <si>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</si>
  <si>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</si>
  <si>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</si>
  <si>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</si>
  <si>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</si>
  <si>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</si>
  <si>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</si>
  <si>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</si>
  <si>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</si>
  <si>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</si>
  <si>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</si>
  <si>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</si>
  <si>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</si>
  <si>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</si>
  <si>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</si>
  <si>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</si>
  <si>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</si>
  <si>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</si>
  <si>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</si>
  <si>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</si>
  <si>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</si>
  <si>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</si>
  <si>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</si>
  <si>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</si>
  <si>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</si>
  <si>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</si>
  <si>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</si>
  <si>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</si>
  <si>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</si>
  <si>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</si>
  <si>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</si>
  <si>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</si>
  <si>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</si>
  <si>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</si>
  <si>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</si>
  <si>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</si>
  <si>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</si>
  <si>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</si>
  <si>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</si>
  <si>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</si>
  <si>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</si>
  <si>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</si>
  <si>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</si>
  <si>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</si>
  <si>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</si>
  <si>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</si>
  <si>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</si>
  <si>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</si>
  <si>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</si>
  <si>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</si>
  <si>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</si>
  <si>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</si>
  <si>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</si>
  <si>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</si>
  <si>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</si>
  <si>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</si>
  <si>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</si>
  <si>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</si>
  <si>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</si>
  <si>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</si>
  <si>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</si>
  <si>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</si>
  <si>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</si>
  <si>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</si>
  <si>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</si>
  <si>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</si>
  <si>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</si>
  <si>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</si>
  <si>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</si>
  <si>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</si>
  <si>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</si>
  <si>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</si>
  <si>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</si>
  <si>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</si>
  <si>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</si>
  <si>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</si>
  <si>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</si>
  <si>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</si>
  <si>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</si>
  <si>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</si>
  <si>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</si>
  <si>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</si>
  <si>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</si>
  <si>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</si>
  <si>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</si>
  <si>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</si>
  <si>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</si>
  <si>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</si>
  <si>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</si>
  <si>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</si>
  <si>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</si>
  <si>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</si>
  <si>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</si>
  <si>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</si>
  <si>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</si>
  <si>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</si>
  <si>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</si>
  <si>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</si>
  <si>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</si>
  <si>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</si>
  <si>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</si>
  <si>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</si>
  <si>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</si>
  <si>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</si>
  <si>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</si>
  <si>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</si>
  <si>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</si>
  <si>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</si>
  <si>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</si>
  <si>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</si>
  <si>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</si>
  <si>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</si>
  <si>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</si>
  <si>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</si>
  <si>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</si>
  <si>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</si>
  <si>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</si>
  <si>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</si>
  <si>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</si>
  <si>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</si>
  <si>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</si>
  <si>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</si>
  <si>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</si>
  <si>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</si>
  <si>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</si>
  <si>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</si>
  <si>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</si>
  <si>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</si>
  <si>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</si>
  <si>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</si>
  <si>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</si>
  <si>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</si>
  <si>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</si>
  <si>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</si>
  <si>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</si>
  <si>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</si>
  <si>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</si>
  <si>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</si>
  <si>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</si>
  <si>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</si>
  <si>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</si>
  <si>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</si>
  <si>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</si>
  <si>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</si>
  <si>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</si>
  <si>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</si>
  <si>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</si>
  <si>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</si>
  <si>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</si>
  <si>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</si>
  <si>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</si>
  <si>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</si>
  <si>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</si>
  <si>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</si>
  <si>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</si>
  <si>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</si>
  <si>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</si>
  <si>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</si>
  <si>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</si>
  <si>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</si>
  <si>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</si>
  <si>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</si>
  <si>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</si>
  <si>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</si>
  <si>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</si>
  <si>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</si>
  <si>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</si>
  <si>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</si>
  <si>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</si>
  <si>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</si>
  <si>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</si>
  <si>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</si>
  <si>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</si>
  <si>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</si>
  <si>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</si>
  <si>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</si>
  <si>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</si>
  <si>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</si>
  <si>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</si>
  <si>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</si>
  <si>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</si>
  <si>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</si>
  <si>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</si>
  <si>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</si>
  <si>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</si>
  <si>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</si>
  <si>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</si>
  <si>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</si>
  <si>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</si>
  <si>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</si>
  <si>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</si>
  <si>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</si>
  <si>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</si>
  <si>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</si>
  <si>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</si>
  <si>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</si>
  <si>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</si>
  <si>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</si>
  <si>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</si>
  <si>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</si>
  <si>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</si>
  <si>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</si>
  <si>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</si>
  <si>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</si>
  <si>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</si>
  <si>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</si>
  <si>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</si>
  <si>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</si>
  <si>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</si>
  <si>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</si>
  <si>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</si>
  <si>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</si>
  <si>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</si>
  <si>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</si>
  <si>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</si>
  <si>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</si>
  <si>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</si>
  <si>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</si>
  <si>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</si>
  <si>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</si>
  <si>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</si>
  <si>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</si>
  <si>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</si>
  <si>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</si>
  <si>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</si>
  <si>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</si>
  <si>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</si>
  <si>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</si>
  <si>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</si>
  <si>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</si>
  <si>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</si>
  <si>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</si>
  <si>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</si>
  <si>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</si>
  <si>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</si>
  <si>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</si>
  <si>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</si>
  <si>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</si>
  <si>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</si>
  <si>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</si>
  <si>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</si>
  <si>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</si>
  <si>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</si>
  <si>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</si>
  <si>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</si>
  <si>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</si>
  <si>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</si>
  <si>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</si>
  <si>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</si>
  <si>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</si>
  <si>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</si>
  <si>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</si>
  <si>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</si>
  <si>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</si>
  <si>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</si>
  <si>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</si>
  <si>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</si>
  <si>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</si>
  <si>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</si>
  <si>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</si>
  <si>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</si>
  <si>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</si>
  <si>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</si>
  <si>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</si>
  <si>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</si>
  <si>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</si>
  <si>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</si>
  <si>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</si>
  <si>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</si>
  <si>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</si>
  <si>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</si>
  <si>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</si>
  <si>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</si>
  <si>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</si>
  <si>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</si>
  <si>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</si>
  <si>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</si>
  <si>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</si>
  <si>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</si>
  <si>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</si>
  <si>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</si>
  <si>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</si>
  <si>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</si>
  <si>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</si>
  <si>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</si>
  <si>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</si>
  <si>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</si>
  <si>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</si>
  <si>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</si>
  <si>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</si>
  <si>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</si>
  <si>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</si>
  <si>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</si>
  <si>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</si>
  <si>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</si>
  <si>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</si>
  <si>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</si>
  <si>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</si>
  <si>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</si>
  <si>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</si>
  <si>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</si>
  <si>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</si>
  <si>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</si>
  <si>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</si>
  <si>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</si>
  <si>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</si>
  <si>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</si>
  <si>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</si>
  <si>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</si>
  <si>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</si>
  <si>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</si>
  <si>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</si>
  <si>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</si>
  <si>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</si>
  <si>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</si>
  <si>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</si>
  <si>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</si>
  <si>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</si>
  <si>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</si>
  <si>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</si>
  <si>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</si>
  <si>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</si>
  <si>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</si>
  <si>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</si>
  <si>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</si>
  <si>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</si>
  <si>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</si>
  <si>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</si>
  <si>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</si>
  <si>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</si>
  <si>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</si>
  <si>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</si>
  <si>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</si>
  <si>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</si>
  <si>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</si>
  <si>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</si>
  <si>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</si>
  <si>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</si>
  <si>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</si>
  <si>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</si>
  <si>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</si>
  <si>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</si>
  <si>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</si>
  <si>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</si>
  <si>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</si>
  <si>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</si>
  <si>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</si>
  <si>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</si>
  <si>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</si>
  <si>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</si>
  <si>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</si>
  <si>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</si>
  <si>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</si>
  <si>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</si>
  <si>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</si>
  <si>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</si>
  <si>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</si>
  <si>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</si>
  <si>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</si>
  <si>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</si>
  <si>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</si>
  <si>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</si>
  <si>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</si>
  <si>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</si>
  <si>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</si>
  <si>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</si>
  <si>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</si>
  <si>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</si>
  <si>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</si>
  <si>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</si>
  <si>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</si>
  <si>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</si>
  <si>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</si>
  <si>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</si>
  <si>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</si>
  <si>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</si>
  <si>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</si>
  <si>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</si>
  <si>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</si>
  <si>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</si>
  <si>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</si>
  <si>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</si>
  <si>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</si>
  <si>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</si>
  <si>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</si>
  <si>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</si>
  <si>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</si>
  <si>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</si>
  <si>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</si>
  <si>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</si>
  <si>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</si>
  <si>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</si>
  <si>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</si>
  <si>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</si>
  <si>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</si>
  <si>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</si>
  <si>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</si>
  <si>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</si>
  <si>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</si>
  <si>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</si>
  <si>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</si>
  <si>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</si>
  <si>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</si>
  <si>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</si>
  <si>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</si>
  <si>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</si>
  <si>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</si>
  <si>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</si>
  <si>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</si>
  <si>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</si>
  <si>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</si>
  <si>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</si>
  <si>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</si>
  <si>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</si>
  <si>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</si>
  <si>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</si>
  <si>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</si>
  <si>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</si>
  <si>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</si>
  <si>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</si>
  <si>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</si>
  <si>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</si>
  <si>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</si>
  <si>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</si>
  <si>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</si>
  <si>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</si>
  <si>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</si>
  <si>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</si>
  <si>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</si>
  <si>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</si>
  <si>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</si>
  <si>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</si>
  <si>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</si>
  <si>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</si>
  <si>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</si>
  <si>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</si>
  <si>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</si>
  <si>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</si>
  <si>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</si>
  <si>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</si>
  <si>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</si>
  <si>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</si>
  <si>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</si>
  <si>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</si>
  <si>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</si>
  <si>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</si>
  <si>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</si>
  <si>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</si>
  <si>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</si>
  <si>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</si>
  <si>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</si>
  <si>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</si>
  <si>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</si>
  <si>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</si>
  <si>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</si>
  <si>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</si>
  <si>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</si>
  <si>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</si>
  <si>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</si>
  <si>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</si>
  <si>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</si>
  <si>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</si>
  <si>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</si>
  <si>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</si>
  <si>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</si>
  <si>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</si>
  <si>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</si>
  <si>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</si>
  <si>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</si>
  <si>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</si>
  <si>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</si>
  <si>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</si>
  <si>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</si>
  <si>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</si>
  <si>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</si>
  <si>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</si>
  <si>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</si>
  <si>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</si>
  <si>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</si>
  <si>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</si>
  <si>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</si>
  <si>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</si>
  <si>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</si>
  <si>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</si>
  <si>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</si>
  <si>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</si>
  <si>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</si>
  <si>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</si>
  <si>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</si>
  <si>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</si>
  <si>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</si>
  <si>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</si>
  <si>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</si>
  <si>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</si>
  <si>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</si>
  <si>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</si>
  <si>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</si>
  <si>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</si>
  <si>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</si>
  <si>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</si>
  <si>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</si>
  <si>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</si>
  <si>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</si>
  <si>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</si>
  <si>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</si>
  <si>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</si>
  <si>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</si>
  <si>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</si>
  <si>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</si>
  <si>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</si>
  <si>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</si>
  <si>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</si>
  <si>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</si>
  <si>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</si>
  <si>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</si>
  <si>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</si>
  <si>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</si>
  <si>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</si>
  <si>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</si>
  <si>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</si>
  <si>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</si>
  <si>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</si>
  <si>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</si>
  <si>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</si>
  <si>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</si>
  <si>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</si>
  <si>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</si>
  <si>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</si>
  <si>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</si>
  <si>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</si>
  <si>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</si>
  <si>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</si>
  <si>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</si>
  <si>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</si>
  <si>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</si>
  <si>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</si>
  <si>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</si>
  <si>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</si>
  <si>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</si>
  <si>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</si>
  <si>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</si>
  <si>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</si>
  <si>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</si>
  <si>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</si>
  <si>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</si>
  <si>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</si>
  <si>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</si>
  <si>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</si>
  <si>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</si>
  <si>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</si>
  <si>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</si>
  <si>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</si>
  <si>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</si>
  <si>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</si>
  <si>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</si>
  <si>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</si>
  <si>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</si>
  <si>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</si>
  <si>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</si>
  <si>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</si>
  <si>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</si>
  <si>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</si>
  <si>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</si>
  <si>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</si>
  <si>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</si>
  <si>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</si>
  <si>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</si>
  <si>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</si>
  <si>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</si>
  <si>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</si>
  <si>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</si>
  <si>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</si>
  <si>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</si>
  <si>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</si>
  <si>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</si>
  <si>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</si>
  <si>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</si>
  <si>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</si>
  <si>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</si>
  <si>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</si>
  <si>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</si>
  <si>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</si>
  <si>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</si>
  <si>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</si>
  <si>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</si>
  <si>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</si>
  <si>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</si>
  <si>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</si>
  <si>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</si>
  <si>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</si>
  <si>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</si>
  <si>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</si>
  <si>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</si>
  <si>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</si>
  <si>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</si>
  <si>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</si>
  <si>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</si>
  <si>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</si>
  <si>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</si>
  <si>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</si>
  <si>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</si>
  <si>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</si>
  <si>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</si>
  <si>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</si>
  <si>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</si>
  <si>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</si>
  <si>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</si>
  <si>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</si>
  <si>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</si>
  <si>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</si>
  <si>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</si>
  <si>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</si>
  <si>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</si>
  <si>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</si>
  <si>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</si>
  <si>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</si>
  <si>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</si>
  <si>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</si>
  <si>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</si>
  <si>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</si>
  <si>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</si>
  <si>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</si>
  <si>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</si>
  <si>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</si>
  <si>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</si>
  <si>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</si>
  <si>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</si>
  <si>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</si>
  <si>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</si>
  <si>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</si>
  <si>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</si>
  <si>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</si>
  <si>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</si>
  <si>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</si>
  <si>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</si>
  <si>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</si>
  <si>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</si>
  <si>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</si>
  <si>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</si>
  <si>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</si>
  <si>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</si>
  <si>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</si>
  <si>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</si>
  <si>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</si>
  <si>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</si>
  <si>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</si>
  <si>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</si>
  <si>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</si>
  <si>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</si>
  <si>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</si>
  <si>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</si>
  <si>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</si>
  <si>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</si>
  <si>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</si>
  <si>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</si>
  <si>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</si>
  <si>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</si>
  <si>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</si>
  <si>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</si>
  <si>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</si>
  <si>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</si>
  <si>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</si>
  <si>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</si>
  <si>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</si>
  <si>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</si>
  <si>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</si>
  <si>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</si>
  <si>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</si>
  <si>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</si>
  <si>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</si>
  <si>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</si>
  <si>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</si>
  <si>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</si>
  <si>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</si>
  <si>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</si>
  <si>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</si>
  <si>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</si>
  <si>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</si>
  <si>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</si>
  <si>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</si>
  <si>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</si>
  <si>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</si>
  <si>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</si>
  <si>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</si>
  <si>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</si>
  <si>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</si>
  <si>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</si>
  <si>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</si>
  <si>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</si>
  <si>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</si>
  <si>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</si>
  <si>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</si>
  <si>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</si>
  <si>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</si>
  <si>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</si>
  <si>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</si>
  <si>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</si>
  <si>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</si>
  <si>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</si>
  <si>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</si>
  <si>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</si>
  <si>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</si>
  <si>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</si>
  <si>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</si>
  <si>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</si>
  <si>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</si>
  <si>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</si>
  <si>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</si>
  <si>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</si>
  <si>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</si>
  <si>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</si>
  <si>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</si>
  <si>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</si>
  <si>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</si>
  <si>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</si>
  <si>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</si>
  <si>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</si>
  <si>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</si>
  <si>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</si>
  <si>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</si>
  <si>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</si>
  <si>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</si>
  <si>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</si>
  <si>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</si>
  <si>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</si>
  <si>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</si>
  <si>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</si>
  <si>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</si>
  <si>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</si>
  <si>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</si>
  <si>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</si>
  <si>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</si>
  <si>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</si>
  <si>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</si>
  <si>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</si>
  <si>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</si>
  <si>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</si>
  <si>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</si>
  <si>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</si>
  <si>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</si>
  <si>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</si>
  <si>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</si>
  <si>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</si>
  <si>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</si>
  <si>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</si>
  <si>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</si>
  <si>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</si>
  <si>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</si>
  <si>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</si>
  <si>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</si>
  <si>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</si>
  <si>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</si>
  <si>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</si>
  <si>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</si>
  <si>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</si>
  <si>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</si>
  <si>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</si>
  <si>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</si>
  <si>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</si>
  <si>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</si>
  <si>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</si>
  <si>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</si>
  <si>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</si>
  <si>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</si>
  <si>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</si>
  <si>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</si>
  <si>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</si>
  <si>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</si>
  <si>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</si>
  <si>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</si>
  <si>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</si>
  <si>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</si>
  <si>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</si>
  <si>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</si>
  <si>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</si>
  <si>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</si>
  <si>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</si>
  <si>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</si>
  <si>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</si>
  <si>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</si>
  <si>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</si>
  <si>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</si>
  <si>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</si>
  <si>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</si>
  <si>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</si>
  <si>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</si>
  <si>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</si>
  <si>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</si>
  <si>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</si>
  <si>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</si>
  <si>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</si>
  <si>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</si>
  <si>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</si>
  <si>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</si>
  <si>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</si>
  <si>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</si>
  <si>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</si>
  <si>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</si>
  <si>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</si>
  <si>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</si>
  <si>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</si>
  <si>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</si>
  <si>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</si>
  <si>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</si>
  <si>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</si>
  <si>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</si>
  <si>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</si>
  <si>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</si>
  <si>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</si>
  <si>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</si>
  <si>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</si>
  <si>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</si>
  <si>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</si>
  <si>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</si>
  <si>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</si>
  <si>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</si>
  <si>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</si>
  <si>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</si>
  <si>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</si>
  <si>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</si>
  <si>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</si>
  <si>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</si>
  <si>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</si>
  <si>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</si>
  <si>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</si>
  <si>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</si>
  <si>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</si>
  <si>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</si>
  <si>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</si>
  <si>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</si>
  <si>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</si>
  <si>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</si>
  <si>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</si>
  <si>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</si>
  <si>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</si>
  <si>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</si>
  <si>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</si>
  <si>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</si>
  <si>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</si>
  <si>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</si>
  <si>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</si>
  <si>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</si>
  <si>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</si>
  <si>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</si>
  <si>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</si>
  <si>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</si>
  <si>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</si>
  <si>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</si>
  <si>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</si>
  <si>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</si>
  <si>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</si>
  <si>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</si>
  <si>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</si>
  <si>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</si>
  <si>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</si>
  <si>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</si>
  <si>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</si>
  <si>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</si>
  <si>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</si>
  <si>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</si>
  <si>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</si>
  <si>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</si>
  <si>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</si>
  <si>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</si>
  <si>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</si>
  <si>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</si>
  <si>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</si>
  <si>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</si>
  <si>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</si>
  <si>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</si>
  <si>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</si>
  <si>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</si>
  <si>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</si>
  <si>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</si>
  <si>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</si>
  <si>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</si>
  <si>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</si>
  <si>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</si>
  <si>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</si>
  <si>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</si>
  <si>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</si>
  <si>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</si>
  <si>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</si>
  <si>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</si>
  <si>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</si>
  <si>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</si>
  <si>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</si>
  <si>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</si>
  <si>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</si>
  <si>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</si>
  <si>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</si>
  <si>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</si>
  <si>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</si>
  <si>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</si>
  <si>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</si>
  <si>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</si>
  <si>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</si>
  <si>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</si>
  <si>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</si>
  <si>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</si>
  <si>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</si>
  <si>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</si>
  <si>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</si>
  <si>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</si>
  <si>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</si>
  <si>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</si>
  <si>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</si>
  <si>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</si>
  <si>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</si>
  <si>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</si>
  <si>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</si>
  <si>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</si>
  <si>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</si>
  <si>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</si>
  <si>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</si>
  <si>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</si>
  <si>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</si>
  <si>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</si>
  <si>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</si>
  <si>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</si>
  <si>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</si>
  <si>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</si>
  <si>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</si>
  <si>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</si>
  <si>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</si>
  <si>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</si>
  <si>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</si>
  <si>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</si>
  <si>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</si>
  <si>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</si>
  <si>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</si>
  <si>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</si>
  <si>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</si>
  <si>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</si>
  <si>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</si>
  <si>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</si>
  <si>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</si>
  <si>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</si>
  <si>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</si>
  <si>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</si>
  <si>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</si>
  <si>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</si>
  <si>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</si>
  <si>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</si>
  <si>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</si>
  <si>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</si>
  <si>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</si>
  <si>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</si>
  <si>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</si>
  <si>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</si>
  <si>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</si>
  <si>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</si>
  <si>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</si>
  <si>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</si>
  <si>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</si>
  <si>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</si>
  <si>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</si>
  <si>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</si>
  <si>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</si>
  <si>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</si>
  <si>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</si>
  <si>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</si>
  <si>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</si>
  <si>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</si>
  <si>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</si>
  <si>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</si>
  <si>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</si>
  <si>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</si>
  <si>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</si>
  <si>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</si>
  <si>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</si>
  <si>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</si>
  <si>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</si>
  <si>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</si>
  <si>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</si>
  <si>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</si>
  <si>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</si>
  <si>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</si>
  <si>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</si>
  <si>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</si>
  <si>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</si>
  <si>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</si>
  <si>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</si>
  <si>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</si>
  <si>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</si>
  <si>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</si>
  <si>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</si>
  <si>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</si>
  <si>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</si>
  <si>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</si>
  <si>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</si>
  <si>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</si>
  <si>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</si>
  <si>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</si>
  <si>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</si>
  <si>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</si>
  <si>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</si>
  <si>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</si>
  <si>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</si>
  <si>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</si>
  <si>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</si>
  <si>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</si>
  <si>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</si>
  <si>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</si>
  <si>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</si>
  <si>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</si>
  <si>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</si>
  <si>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</si>
  <si>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</si>
  <si>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</si>
  <si>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</si>
  <si>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</si>
  <si>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</si>
  <si>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</si>
  <si>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</si>
  <si>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</si>
  <si>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</si>
  <si>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</si>
  <si>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</si>
  <si>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</si>
  <si>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</si>
  <si>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</si>
  <si>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</si>
  <si>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</si>
  <si>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</si>
  <si>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</si>
  <si>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</si>
  <si>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</si>
  <si>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</si>
  <si>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</si>
  <si>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</si>
  <si>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</si>
  <si>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</si>
  <si>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</si>
  <si>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</si>
  <si>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</si>
  <si>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</si>
  <si>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</si>
  <si>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</si>
  <si>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</si>
  <si>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</si>
  <si>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</si>
  <si>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</si>
  <si>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</si>
  <si>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</si>
  <si>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</si>
  <si>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</si>
  <si>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</si>
  <si>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</si>
  <si>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</si>
  <si>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</si>
  <si>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</si>
  <si>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</si>
  <si>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</si>
  <si>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</si>
  <si>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</si>
  <si>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</si>
  <si>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</si>
  <si>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</si>
  <si>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</si>
  <si>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</si>
  <si>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</si>
  <si>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</si>
  <si>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</si>
  <si>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</si>
  <si>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</si>
  <si>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</si>
  <si>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</si>
  <si>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</si>
  <si>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</si>
  <si>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</si>
  <si>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</si>
  <si>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</si>
  <si>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</si>
  <si>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</si>
  <si>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</si>
  <si>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</si>
  <si>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</si>
  <si>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</si>
  <si>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</si>
  <si>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</si>
  <si>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</si>
  <si>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</si>
  <si>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</si>
  <si>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</si>
  <si>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</si>
  <si>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</si>
  <si>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</si>
  <si>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</si>
  <si>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</si>
  <si>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</si>
  <si>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</si>
  <si>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</si>
  <si>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</si>
  <si>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</si>
  <si>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</si>
  <si>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</si>
  <si>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</si>
  <si>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</si>
  <si>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</si>
  <si>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</si>
  <si>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</si>
  <si>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</si>
  <si>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</si>
  <si>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</si>
  <si>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</si>
  <si>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</si>
  <si>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</si>
  <si>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</si>
  <si>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</si>
  <si>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</si>
  <si>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</si>
  <si>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</si>
  <si>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</si>
  <si>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</si>
  <si>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</si>
  <si>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</si>
  <si>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</si>
  <si>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</si>
  <si>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</si>
  <si>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</si>
  <si>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</si>
  <si>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</si>
  <si>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</si>
  <si>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</si>
  <si>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</si>
  <si>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</si>
  <si>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</si>
  <si>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</si>
  <si>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</si>
  <si>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</si>
  <si>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</si>
  <si>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</si>
  <si>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</si>
  <si>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</si>
  <si>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</si>
  <si>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</si>
  <si>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</si>
  <si>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</si>
  <si>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</si>
  <si>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</si>
  <si>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</si>
  <si>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</si>
  <si>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</si>
  <si>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</si>
  <si>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</si>
  <si>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</si>
  <si>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</si>
  <si>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</si>
  <si>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</si>
  <si>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</si>
  <si>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</si>
  <si>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</si>
  <si>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</si>
  <si>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</si>
  <si>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</si>
  <si>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</si>
  <si>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</si>
  <si>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</si>
  <si>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</si>
  <si>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</si>
  <si>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</si>
  <si>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</si>
  <si>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</si>
  <si>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</si>
  <si>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</si>
  <si>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</si>
  <si>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</si>
  <si>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</si>
  <si>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</si>
  <si>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</si>
  <si>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</si>
  <si>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</si>
  <si>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</si>
  <si>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</si>
  <si>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</si>
  <si>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</si>
  <si>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</si>
  <si>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</si>
  <si>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</si>
  <si>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</si>
  <si>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</si>
  <si>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</si>
  <si>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</si>
  <si>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</si>
  <si>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</si>
  <si>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</si>
  <si>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</si>
  <si>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</si>
  <si>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</si>
  <si>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</si>
  <si>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</si>
  <si>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</si>
  <si>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</si>
  <si>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</si>
  <si>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</si>
  <si>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</si>
  <si>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</si>
  <si>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</si>
  <si>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</si>
  <si>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</si>
  <si>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</si>
  <si>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</si>
  <si>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</si>
  <si>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</si>
  <si>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</si>
  <si>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</si>
  <si>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</si>
  <si>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</si>
  <si>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</si>
  <si>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</si>
  <si>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</si>
  <si>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</si>
  <si>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</si>
  <si>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</si>
  <si>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</si>
  <si>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</si>
  <si>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</si>
  <si>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</si>
  <si>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</si>
  <si>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</si>
  <si>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</si>
  <si>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</si>
  <si>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</si>
  <si>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</si>
  <si>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</si>
  <si>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</si>
  <si>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</si>
  <si>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</si>
  <si>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</si>
  <si>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</si>
  <si>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</si>
  <si>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</si>
  <si>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</si>
  <si>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</si>
  <si>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</si>
  <si>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</si>
  <si>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</si>
  <si>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</si>
  <si>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</si>
  <si>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</si>
  <si>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</si>
  <si>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</si>
  <si>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</si>
  <si>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</si>
  <si>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</si>
  <si>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</si>
  <si>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</si>
  <si>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</si>
  <si>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</si>
  <si>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</si>
  <si>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</si>
  <si>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</si>
  <si>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</si>
  <si>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</si>
  <si>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</si>
  <si>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</si>
  <si>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</si>
  <si>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</si>
  <si>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</si>
  <si>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</si>
  <si>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</si>
  <si>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</si>
  <si>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</si>
  <si>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</si>
  <si>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</si>
  <si>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</si>
  <si>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</si>
  <si>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</si>
  <si>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</si>
  <si>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</si>
  <si>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</si>
  <si>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</si>
  <si>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</si>
  <si>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</si>
  <si>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</si>
  <si>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</si>
  <si>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</si>
  <si>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</si>
  <si>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</si>
  <si>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</si>
  <si>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</si>
  <si>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</si>
  <si>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</si>
  <si>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</si>
  <si>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</si>
  <si>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</si>
  <si>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</si>
  <si>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</si>
  <si>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</si>
  <si>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</si>
  <si>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</si>
  <si>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</si>
  <si>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</si>
  <si>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</si>
  <si>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</si>
  <si>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</si>
  <si>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</si>
  <si>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</si>
  <si>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</si>
  <si>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</si>
  <si>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</si>
  <si>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</si>
  <si>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</si>
  <si>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</si>
  <si>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</si>
  <si>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</si>
  <si>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</si>
  <si>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</si>
  <si>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</si>
  <si>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</si>
  <si>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</si>
  <si>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</si>
  <si>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</si>
  <si>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</si>
  <si>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</si>
  <si>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</si>
  <si>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</si>
  <si>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</si>
  <si>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</si>
  <si>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</si>
  <si>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</si>
  <si>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</si>
  <si>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</si>
  <si>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</si>
  <si>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</si>
  <si>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</si>
  <si>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</si>
  <si>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</si>
  <si>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</si>
  <si>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</si>
  <si>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</si>
  <si>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</si>
  <si>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</si>
  <si>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</si>
  <si>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</si>
  <si>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</si>
  <si>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</si>
  <si>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</si>
  <si>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</si>
  <si>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</si>
  <si>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</si>
  <si>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</si>
  <si>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</si>
  <si>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</si>
  <si>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</si>
  <si>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</si>
  <si>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</si>
  <si>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</si>
  <si>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</si>
  <si>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</si>
  <si>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</si>
  <si>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</si>
  <si>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</si>
  <si>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</si>
  <si>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</si>
  <si>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</si>
  <si>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</si>
  <si>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</si>
  <si>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</si>
  <si>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</si>
  <si>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</si>
  <si>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</si>
  <si>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</si>
  <si>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</si>
  <si>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</si>
  <si>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</si>
  <si>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</si>
  <si>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</si>
  <si>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</si>
  <si>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</si>
  <si>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</si>
  <si>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</si>
  <si>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</si>
  <si>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</si>
  <si>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</si>
  <si>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</si>
  <si>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</si>
  <si>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</si>
  <si>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</si>
  <si>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</si>
  <si>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</si>
  <si>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</si>
  <si>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</si>
  <si>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</si>
  <si>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</si>
  <si>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</si>
  <si>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</si>
  <si>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</si>
  <si>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</si>
  <si>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</si>
  <si>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</si>
  <si>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</si>
  <si>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</si>
  <si>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</si>
  <si>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</si>
  <si>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</si>
  <si>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</si>
  <si>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</si>
  <si>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</si>
  <si>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</si>
  <si>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</si>
  <si>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</si>
  <si>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</si>
  <si>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</si>
  <si>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</si>
  <si>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</si>
  <si>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</si>
  <si>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</si>
  <si>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</si>
  <si>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</si>
  <si>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</si>
  <si>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</si>
  <si>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</si>
  <si>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</si>
  <si>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</si>
  <si>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</si>
  <si>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</si>
  <si>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</si>
  <si>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</si>
  <si>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</si>
  <si>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</si>
  <si>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</si>
  <si>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</si>
  <si>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</si>
  <si>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</si>
  <si>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</si>
  <si>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</si>
  <si>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</si>
  <si>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</si>
  <si>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</si>
  <si>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</si>
  <si>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</si>
  <si>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</si>
  <si>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</si>
  <si>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</si>
  <si>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</si>
  <si>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</si>
  <si>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</si>
  <si>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</si>
  <si>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</si>
  <si>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</si>
  <si>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</si>
  <si>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</si>
  <si>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</si>
  <si>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</si>
  <si>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</si>
  <si>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</si>
  <si>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</si>
  <si>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</si>
  <si>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</si>
  <si>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</si>
  <si>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</si>
  <si>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</si>
  <si>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</si>
  <si>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</si>
  <si>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</si>
  <si>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</si>
  <si>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</si>
  <si>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</si>
  <si>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</si>
  <si>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</si>
  <si>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</si>
  <si>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</si>
  <si>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</si>
  <si>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</si>
  <si>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</si>
  <si>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</si>
  <si>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</si>
  <si>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</si>
  <si>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</si>
  <si>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</si>
  <si>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</si>
  <si>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</si>
  <si>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</si>
  <si>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</si>
  <si>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</si>
  <si>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</si>
  <si>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</si>
  <si>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</si>
  <si>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</si>
  <si>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</si>
  <si>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</si>
  <si>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</si>
  <si>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</si>
  <si>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</si>
  <si>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</si>
  <si>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</si>
  <si>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</si>
  <si>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</si>
  <si>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</si>
  <si>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</si>
  <si>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</si>
  <si>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</si>
  <si>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</si>
  <si>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</si>
  <si>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</si>
  <si>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</si>
  <si>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</si>
  <si>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</si>
  <si>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</si>
  <si>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</si>
  <si>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</si>
  <si>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</si>
  <si>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</si>
  <si>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</si>
  <si>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</si>
  <si>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</si>
  <si>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</si>
  <si>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</si>
  <si>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</si>
  <si>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</si>
  <si>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</si>
  <si>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</si>
  <si>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</si>
  <si>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</si>
  <si>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</si>
  <si>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</si>
  <si>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</si>
  <si>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</si>
  <si>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</si>
  <si>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</si>
  <si>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</si>
  <si>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</si>
  <si>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</si>
  <si>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</si>
  <si>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</si>
  <si>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</si>
  <si>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</si>
  <si>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</si>
  <si>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</si>
  <si>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</si>
  <si>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</si>
  <si>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</si>
  <si>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</si>
  <si>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</si>
  <si>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</si>
  <si>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</si>
  <si>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</si>
  <si>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</si>
  <si>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</si>
  <si>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</si>
  <si>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</si>
  <si>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</si>
  <si>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</si>
  <si>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</si>
  <si>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</si>
  <si>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</si>
  <si>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</si>
  <si>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</si>
  <si>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</si>
  <si>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</si>
  <si>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</si>
  <si>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</si>
  <si>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</si>
  <si>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</si>
  <si>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</si>
  <si>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</si>
  <si>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</si>
  <si>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</si>
  <si>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</si>
  <si>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</si>
  <si>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</si>
  <si>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</si>
  <si>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</si>
  <si>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</si>
  <si>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</si>
  <si>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</si>
  <si>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</si>
  <si>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</si>
  <si>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</si>
  <si>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</si>
  <si>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</si>
  <si>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</si>
  <si>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</si>
  <si>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</si>
  <si>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</si>
  <si>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</si>
  <si>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</si>
  <si>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</si>
  <si>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</si>
  <si>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</si>
  <si>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</si>
  <si>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</si>
  <si>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</si>
  <si>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</si>
  <si>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</si>
  <si>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</si>
  <si>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</si>
  <si>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</si>
  <si>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</si>
  <si>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</si>
  <si>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</si>
  <si>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</si>
  <si>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</si>
  <si>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</si>
  <si>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</si>
  <si>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</si>
  <si>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</si>
  <si>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</si>
  <si>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</si>
  <si>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</si>
  <si>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</si>
  <si>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</si>
  <si>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</si>
  <si>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</si>
  <si>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</si>
  <si>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</si>
  <si>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</si>
  <si>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</si>
  <si>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</si>
  <si>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</si>
  <si>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</si>
  <si>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</si>
  <si>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</si>
  <si>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</si>
  <si>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</si>
  <si>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</si>
  <si>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</si>
  <si>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</si>
  <si>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</si>
  <si>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</si>
  <si>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</si>
  <si>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</si>
  <si>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</si>
  <si>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</si>
  <si>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</si>
  <si>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</si>
  <si>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</si>
  <si>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</si>
  <si>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</si>
  <si>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</si>
  <si>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</si>
  <si>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</si>
  <si>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</si>
  <si>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</si>
  <si>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</si>
  <si>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</si>
  <si>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</si>
  <si>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</si>
  <si>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</si>
  <si>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</si>
  <si>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</si>
  <si>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</si>
  <si>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</si>
  <si>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</si>
  <si>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</si>
  <si>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</si>
  <si>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</si>
  <si>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</si>
  <si>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</si>
  <si>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</si>
  <si>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</si>
  <si>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</si>
  <si>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</si>
  <si>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</si>
  <si>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</si>
  <si>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</si>
  <si>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</si>
  <si>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</si>
  <si>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</si>
  <si>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</si>
  <si>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</si>
  <si>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</si>
  <si>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</si>
  <si>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</si>
  <si>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</si>
  <si>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</si>
  <si>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</si>
  <si>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</si>
  <si>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</si>
  <si>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</si>
  <si>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</si>
  <si>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</si>
  <si>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</si>
  <si>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</si>
  <si>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</si>
  <si>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</si>
  <si>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</si>
  <si>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</si>
  <si>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</si>
  <si>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</si>
  <si>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</si>
  <si>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</si>
  <si>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</si>
  <si>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</si>
  <si>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</si>
  <si>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</si>
  <si>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</si>
  <si>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</si>
  <si>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</si>
  <si>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</si>
  <si>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</si>
  <si>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</si>
  <si>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</si>
  <si>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</si>
  <si>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</si>
  <si>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</si>
  <si>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</si>
  <si>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</si>
  <si>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</si>
  <si>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</si>
  <si>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</si>
  <si>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</si>
  <si>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</si>
  <si>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</si>
  <si>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</si>
  <si>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</si>
  <si>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</si>
  <si>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</si>
  <si>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</si>
  <si>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</si>
  <si>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</si>
  <si>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</si>
  <si>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</si>
  <si>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</si>
  <si>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</si>
  <si>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</si>
  <si>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</si>
  <si>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</si>
  <si>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</si>
  <si>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</si>
  <si>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</si>
  <si>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</si>
  <si>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</si>
  <si>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</si>
  <si>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</si>
  <si>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</si>
  <si>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</si>
  <si>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</si>
  <si>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</si>
  <si>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</si>
  <si>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</si>
  <si>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</si>
  <si>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</si>
  <si>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</si>
  <si>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</si>
  <si>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</si>
  <si>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</si>
  <si>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</si>
  <si>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</si>
  <si>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</si>
  <si>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</si>
  <si>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</si>
  <si>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</si>
  <si>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</si>
  <si>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</si>
  <si>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</si>
  <si>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</si>
  <si>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</si>
  <si>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</si>
  <si>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</si>
  <si>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</si>
  <si>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</si>
  <si>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</si>
  <si>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</si>
  <si>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</si>
  <si>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</si>
  <si>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</si>
  <si>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</si>
  <si>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</si>
  <si>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</si>
  <si>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</si>
  <si>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</si>
  <si>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</si>
  <si>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</si>
  <si>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</si>
  <si>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</si>
  <si>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</si>
  <si>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</si>
  <si>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</si>
  <si>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</si>
  <si>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</si>
  <si>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</si>
  <si>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</si>
  <si>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</si>
  <si>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</si>
  <si>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</si>
  <si>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</si>
  <si>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</si>
  <si>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</si>
  <si>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</si>
  <si>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</si>
  <si>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</si>
  <si>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</si>
  <si>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</si>
  <si>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</si>
  <si>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</si>
  <si>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</si>
  <si>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</si>
  <si>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</si>
  <si>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</si>
  <si>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</si>
  <si>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</si>
  <si>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</si>
  <si>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</si>
  <si>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</si>
  <si>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</si>
  <si>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</si>
  <si>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</si>
  <si>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</si>
  <si>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</si>
  <si>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</si>
  <si>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</si>
  <si>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</si>
  <si>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</si>
  <si>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</si>
  <si>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</si>
  <si>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</si>
  <si>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</si>
  <si>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</si>
  <si>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</si>
  <si>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</si>
  <si>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</si>
  <si>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</si>
  <si>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</si>
  <si>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</si>
  <si>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</si>
  <si>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</si>
  <si>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</si>
  <si>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</si>
  <si>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</si>
  <si>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</si>
  <si>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</si>
  <si>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</si>
  <si>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</si>
  <si>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</si>
  <si>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</si>
  <si>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</si>
  <si>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</si>
  <si>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</si>
  <si>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</si>
  <si>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</si>
  <si>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</si>
  <si>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</si>
  <si>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</si>
  <si>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</si>
  <si>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</si>
  <si>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</si>
  <si>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</si>
  <si>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</si>
  <si>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</si>
  <si>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</si>
  <si>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</si>
  <si>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</si>
  <si>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</si>
  <si>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</si>
  <si>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</si>
  <si>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</si>
  <si>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</si>
  <si>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</si>
  <si>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</si>
  <si>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</si>
  <si>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</si>
  <si>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</si>
  <si>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</si>
  <si>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</si>
  <si>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</si>
  <si>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</si>
  <si>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</si>
  <si>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</si>
  <si>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</si>
  <si>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</si>
  <si>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</si>
  <si>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</si>
  <si>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</si>
  <si>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</si>
  <si>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</si>
  <si>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</si>
  <si>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</si>
  <si>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</si>
  <si>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</si>
  <si>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</si>
  <si>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</si>
  <si>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</si>
  <si>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</si>
  <si>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</si>
  <si>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</si>
  <si>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</si>
  <si>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</si>
  <si>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</si>
  <si>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</si>
  <si>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</si>
  <si>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</si>
  <si>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</si>
  <si>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</si>
  <si>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</si>
  <si>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</si>
  <si>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</si>
  <si>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</si>
  <si>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</si>
  <si>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</si>
  <si>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</si>
  <si>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</si>
  <si>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</si>
  <si>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</si>
  <si>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</si>
  <si>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</si>
  <si>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</si>
  <si>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</si>
  <si>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</si>
  <si>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</si>
  <si>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</si>
  <si>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</si>
  <si>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</si>
  <si>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</si>
  <si>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</si>
  <si>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</si>
  <si>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</si>
  <si>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</si>
  <si>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</si>
  <si>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</si>
  <si>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</si>
  <si>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</si>
  <si>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</si>
  <si>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</si>
  <si>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</si>
  <si>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</si>
  <si>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</si>
  <si>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</si>
  <si>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</si>
  <si>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</si>
  <si>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</si>
  <si>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</si>
  <si>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</si>
  <si>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</si>
  <si>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</si>
  <si>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</si>
  <si>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</si>
  <si>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</si>
  <si>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</si>
  <si>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</si>
  <si>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</si>
  <si>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</si>
  <si>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</si>
  <si>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</si>
  <si>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</si>
  <si>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</si>
  <si>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</si>
  <si>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</si>
  <si>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</si>
  <si>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</si>
  <si>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</si>
  <si>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</si>
  <si>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</si>
  <si>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</si>
  <si>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</si>
  <si>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</si>
  <si>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</si>
  <si>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</si>
  <si>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</si>
  <si>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</si>
  <si>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</si>
  <si>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</si>
  <si>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</si>
  <si>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</si>
  <si>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</si>
  <si>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</si>
  <si>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</si>
  <si>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</si>
  <si>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</si>
  <si>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</si>
  <si>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</si>
  <si>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</si>
  <si>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</si>
  <si>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</si>
  <si>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</si>
  <si>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</si>
  <si>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</si>
  <si>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</si>
  <si>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</si>
  <si>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</si>
  <si>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</si>
  <si>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</si>
  <si>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</si>
  <si>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</si>
  <si>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</si>
  <si>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</si>
  <si>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</si>
  <si>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</si>
  <si>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</si>
  <si>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</si>
  <si>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</si>
  <si>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</si>
  <si>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</si>
  <si>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</si>
  <si>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</si>
  <si>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</si>
  <si>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</si>
  <si>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</si>
  <si>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</si>
  <si>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</si>
  <si>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</si>
  <si>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</si>
  <si>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</si>
  <si>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</si>
  <si>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</si>
  <si>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</si>
  <si>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</si>
  <si>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</si>
  <si>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</si>
  <si>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</si>
  <si>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</si>
  <si>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</si>
  <si>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</si>
  <si>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</si>
  <si>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</si>
  <si>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</si>
  <si>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</si>
  <si>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</si>
  <si>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</si>
  <si>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</si>
  <si>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</si>
  <si>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</si>
  <si>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</si>
  <si>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</si>
  <si>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</si>
  <si>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</si>
  <si>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</si>
  <si>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</si>
  <si>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</si>
  <si>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</si>
  <si>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</si>
  <si>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</si>
  <si>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</si>
  <si>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</si>
  <si>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</si>
  <si>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</si>
  <si>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</si>
  <si>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</si>
  <si>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</si>
  <si>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</si>
  <si>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</si>
  <si>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</si>
  <si>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</si>
  <si>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</si>
  <si>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</si>
  <si>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</si>
  <si>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</si>
  <si>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</si>
  <si>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</si>
  <si>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</si>
  <si>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</si>
  <si>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</si>
  <si>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</si>
  <si>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</si>
  <si>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</si>
  <si>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</si>
  <si>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</si>
  <si>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</si>
  <si>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</si>
  <si>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</si>
  <si>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</si>
  <si>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</si>
  <si>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</si>
  <si>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</si>
  <si>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</si>
  <si>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</si>
  <si>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</si>
  <si>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</si>
  <si>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</si>
  <si>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</si>
  <si>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</si>
  <si>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</si>
  <si>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</si>
  <si>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</si>
  <si>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</si>
  <si>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</si>
  <si>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</si>
  <si>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</si>
  <si>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</si>
  <si>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</si>
  <si>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</si>
  <si>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</si>
  <si>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</si>
  <si>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</si>
  <si>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</si>
  <si>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</si>
  <si>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</si>
  <si>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</si>
  <si>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</si>
  <si>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</si>
  <si>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</si>
  <si>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</si>
  <si>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</si>
  <si>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</si>
  <si>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</si>
  <si>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</si>
  <si>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</si>
  <si>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</si>
  <si>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</si>
  <si>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</si>
  <si>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</si>
  <si>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</si>
  <si>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</si>
  <si>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</si>
  <si>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</si>
  <si>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</si>
  <si>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</si>
  <si>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</si>
  <si>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</si>
  <si>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</si>
  <si>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</si>
  <si>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</si>
  <si>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</si>
  <si>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</si>
  <si>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</si>
  <si>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</si>
  <si>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</si>
  <si>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</si>
  <si>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</si>
  <si>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</si>
  <si>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</si>
  <si>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</si>
  <si>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</si>
  <si>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</si>
  <si>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</si>
  <si>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</si>
  <si>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</si>
  <si>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</si>
  <si>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</si>
  <si>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</si>
  <si>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</si>
  <si>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</si>
  <si>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</si>
  <si>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</si>
  <si>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</si>
  <si>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</si>
  <si>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</si>
  <si>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</si>
  <si>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</si>
  <si>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</si>
  <si>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</si>
  <si>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</si>
  <si>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</si>
  <si>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</si>
  <si>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</si>
  <si>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</si>
  <si>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</si>
  <si>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</si>
  <si>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</si>
  <si>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</si>
  <si>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</si>
  <si>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</si>
  <si>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</si>
  <si>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</si>
  <si>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</si>
  <si>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</si>
  <si>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</si>
  <si>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</si>
  <si>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</si>
  <si>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</si>
  <si>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</si>
  <si>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</si>
  <si>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</si>
  <si>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</si>
  <si>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</si>
  <si>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</si>
  <si>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</si>
  <si>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</si>
  <si>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</si>
  <si>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</si>
  <si>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</si>
  <si>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</si>
  <si>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</si>
  <si>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</si>
  <si>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</si>
  <si>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</si>
  <si>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</si>
  <si>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</si>
  <si>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</si>
  <si>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</si>
  <si>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</si>
  <si>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</si>
  <si>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</si>
  <si>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</si>
  <si>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</si>
  <si>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</si>
  <si>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</si>
  <si>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</si>
  <si>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</si>
  <si>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</si>
  <si>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</si>
  <si>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</si>
  <si>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</si>
  <si>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</si>
  <si>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</si>
  <si>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</si>
  <si>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</si>
  <si>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</si>
  <si>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</si>
  <si>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</si>
  <si>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</si>
  <si>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</si>
  <si>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</si>
  <si>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</si>
  <si>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</si>
  <si>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</si>
  <si>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</si>
  <si>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</si>
  <si>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</si>
  <si>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</si>
  <si>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</si>
  <si>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</si>
  <si>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</si>
  <si>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</si>
  <si>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</si>
  <si>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</si>
  <si>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</si>
  <si>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</si>
  <si>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</si>
  <si>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</si>
  <si>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</si>
  <si>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</si>
  <si>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</si>
  <si>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</si>
  <si>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</si>
  <si>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</si>
  <si>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</si>
  <si>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</si>
  <si>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</si>
  <si>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</si>
  <si>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</si>
  <si>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</si>
  <si>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</si>
  <si>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</si>
  <si>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</si>
  <si>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</si>
  <si>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</si>
  <si>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</si>
  <si>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</si>
  <si>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</si>
  <si>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</si>
  <si>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</si>
  <si>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</si>
  <si>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</si>
  <si>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</si>
  <si>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</si>
  <si>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</si>
  <si>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</si>
  <si>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</si>
  <si>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</si>
  <si>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</si>
  <si>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</si>
  <si>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</si>
  <si>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</si>
  <si>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</si>
  <si>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</si>
  <si>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</si>
  <si>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</si>
  <si>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</si>
  <si>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</si>
  <si>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</si>
  <si>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</si>
  <si>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</si>
  <si>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</si>
  <si>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</si>
  <si>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</si>
  <si>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</si>
  <si>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</si>
  <si>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</si>
  <si>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</si>
  <si>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</si>
  <si>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</si>
  <si>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</si>
  <si>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</si>
  <si>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</si>
  <si>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</si>
  <si>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</si>
  <si>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</si>
  <si>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</si>
  <si>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</si>
  <si>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</si>
  <si>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</si>
  <si>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</si>
  <si>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</si>
  <si>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</si>
  <si>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</si>
  <si>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</si>
  <si>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</si>
  <si>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</si>
  <si>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</si>
  <si>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</si>
  <si>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</si>
  <si>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</si>
  <si>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</si>
  <si>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</si>
  <si>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</si>
  <si>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</si>
  <si>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</si>
  <si>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</si>
  <si>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</si>
  <si>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</si>
  <si>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</si>
  <si>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</si>
  <si>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</si>
  <si>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</si>
  <si>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</si>
  <si>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</si>
  <si>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</si>
  <si>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</si>
  <si>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</si>
  <si>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</si>
  <si>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</si>
  <si>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</si>
  <si>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</si>
  <si>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</si>
  <si>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</si>
  <si>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</si>
  <si>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</si>
  <si>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</si>
  <si>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</si>
  <si>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</si>
  <si>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</si>
  <si>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</si>
  <si>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</si>
  <si>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</si>
  <si>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</si>
  <si>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</si>
  <si>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</si>
  <si>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</si>
  <si>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</si>
  <si>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</si>
  <si>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</si>
  <si>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</si>
  <si>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</si>
  <si>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</si>
  <si>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</si>
  <si>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</si>
  <si>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</si>
  <si>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</si>
  <si>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</si>
  <si>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</si>
  <si>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</si>
  <si>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</si>
  <si>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</si>
  <si>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</si>
  <si>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</si>
  <si>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</si>
  <si>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</si>
  <si>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</si>
  <si>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</si>
  <si>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</si>
  <si>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</si>
  <si>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</si>
  <si>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</si>
  <si>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</si>
  <si>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</si>
  <si>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</si>
  <si>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</si>
  <si>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</si>
  <si>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</si>
  <si>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</si>
  <si>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</si>
  <si>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</si>
  <si>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</si>
  <si>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</si>
  <si>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</si>
  <si>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</si>
  <si>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</si>
  <si>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</si>
  <si>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</si>
  <si>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</si>
  <si>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</si>
  <si>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</si>
  <si>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</si>
  <si>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</si>
  <si>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</si>
  <si>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</si>
  <si>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</si>
  <si>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</si>
  <si>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</si>
  <si>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</si>
  <si>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</si>
  <si>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</si>
  <si>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</si>
  <si>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</si>
  <si>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</si>
  <si>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</si>
  <si>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</si>
  <si>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</si>
  <si>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</si>
  <si>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</si>
  <si>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</si>
  <si>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</si>
  <si>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</si>
  <si>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</si>
  <si>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</si>
  <si>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</si>
  <si>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</si>
  <si>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</si>
  <si>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</si>
  <si>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</si>
  <si>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</si>
  <si>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</si>
  <si>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</si>
  <si>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</si>
  <si>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</si>
  <si>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</si>
  <si>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</si>
  <si>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</si>
  <si>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</si>
  <si>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</si>
  <si>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</si>
  <si>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</si>
  <si>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</si>
  <si>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</si>
  <si>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</si>
  <si>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</si>
  <si>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</si>
  <si>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</si>
  <si>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</si>
  <si>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</si>
  <si>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</si>
  <si>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</si>
  <si>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</si>
  <si>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</si>
  <si>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</si>
  <si>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</si>
  <si>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</si>
  <si>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</si>
  <si>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</si>
  <si>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</si>
  <si>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</si>
  <si>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</si>
  <si>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</si>
  <si>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</si>
  <si>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</si>
  <si>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</si>
  <si>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</si>
  <si>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</si>
  <si>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</si>
  <si>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</si>
  <si>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</si>
  <si>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</si>
  <si>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</si>
  <si>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</si>
  <si>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</si>
  <si>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</si>
  <si>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</si>
  <si>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</si>
  <si>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</si>
  <si>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</si>
  <si>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</si>
  <si>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</si>
  <si>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</si>
  <si>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</si>
  <si>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</si>
  <si>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</si>
  <si>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</si>
  <si>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</si>
  <si>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</si>
  <si>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</si>
  <si>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</si>
  <si>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</si>
  <si>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</si>
  <si>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</si>
  <si>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</si>
  <si>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</si>
  <si>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</si>
  <si>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</si>
  <si>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</si>
  <si>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</si>
  <si>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</si>
  <si>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</si>
  <si>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</si>
  <si>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</si>
  <si>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</si>
  <si>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</si>
  <si>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</si>
  <si>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</si>
  <si>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</si>
  <si>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</si>
  <si>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</si>
  <si>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</si>
  <si>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</si>
  <si>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</si>
  <si>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</si>
  <si>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</si>
  <si>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</si>
  <si>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</si>
  <si>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</si>
  <si>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</si>
  <si>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</si>
  <si>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</si>
  <si>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</si>
  <si>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</si>
  <si>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</si>
  <si>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</si>
  <si>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</si>
  <si>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</si>
  <si>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</si>
  <si>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</si>
  <si>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</si>
  <si>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</si>
  <si>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</si>
  <si>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</si>
  <si>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</si>
  <si>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</si>
  <si>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</si>
  <si>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</si>
  <si>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</si>
  <si>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</si>
  <si>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</si>
  <si>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</si>
  <si>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</si>
  <si>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</si>
  <si>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</si>
  <si>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</si>
  <si>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</si>
  <si>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</si>
  <si>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</si>
  <si>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</si>
  <si>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</si>
  <si>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</si>
  <si>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</si>
  <si>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</si>
  <si>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</si>
  <si>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</si>
  <si>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</si>
  <si>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</si>
  <si>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</si>
  <si>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</si>
  <si>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</si>
  <si>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</si>
  <si>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</si>
  <si>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</si>
  <si>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</si>
  <si>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</si>
  <si>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</si>
  <si>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</si>
  <si>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</si>
  <si>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</si>
  <si>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</si>
  <si>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</si>
  <si>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</si>
  <si>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</si>
  <si>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</si>
  <si>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</si>
  <si>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</si>
  <si>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</si>
  <si>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</si>
  <si>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</si>
  <si>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</si>
  <si>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</si>
  <si>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</si>
  <si>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</si>
  <si>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</si>
  <si>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</si>
  <si>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</si>
  <si>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</si>
  <si>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</si>
  <si>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</si>
  <si>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</si>
  <si>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</si>
  <si>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</si>
  <si>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</si>
  <si>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</si>
  <si>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</si>
  <si>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</si>
  <si>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</si>
  <si>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</si>
  <si>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</si>
  <si>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</si>
  <si>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</si>
  <si>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</si>
  <si>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</si>
  <si>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</si>
  <si>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</si>
  <si>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</si>
  <si>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</si>
  <si>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</si>
  <si>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</si>
  <si>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</si>
  <si>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</si>
  <si>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</si>
  <si>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</si>
  <si>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</si>
  <si>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</si>
  <si>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</si>
  <si>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</si>
  <si>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</si>
  <si>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</si>
  <si>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</si>
  <si>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</si>
  <si>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</si>
  <si>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</si>
  <si>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</si>
  <si>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</si>
  <si>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</si>
  <si>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</si>
  <si>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</si>
  <si>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</si>
  <si>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</si>
  <si>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</si>
  <si>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</si>
  <si>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</si>
  <si>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</si>
  <si>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</si>
  <si>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</si>
  <si>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</si>
  <si>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</si>
  <si>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</si>
  <si>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</si>
  <si>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</si>
  <si>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</si>
  <si>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</si>
  <si>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</si>
  <si>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</si>
  <si>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</si>
  <si>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</si>
  <si>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</si>
  <si>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</si>
  <si>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</si>
  <si>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</si>
  <si>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</si>
  <si>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</si>
  <si>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</si>
  <si>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</si>
  <si>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</si>
  <si>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</si>
  <si>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</si>
  <si>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</si>
  <si>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</si>
  <si>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</si>
  <si>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</si>
  <si>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</si>
  <si>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</si>
  <si>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</si>
  <si>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</si>
  <si>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</si>
  <si>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</si>
  <si>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</si>
  <si>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</si>
  <si>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</si>
  <si>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</si>
  <si>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</si>
  <si>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</si>
  <si>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</si>
  <si>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</si>
  <si>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</si>
  <si>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</si>
  <si>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</si>
  <si>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</si>
  <si>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</si>
  <si>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</si>
  <si>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</si>
  <si>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</si>
  <si>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</si>
  <si>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</si>
  <si>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</si>
  <si>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</si>
  <si>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</si>
  <si>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</si>
  <si>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</si>
  <si>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</si>
  <si>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</si>
  <si>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</si>
  <si>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</si>
  <si>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</si>
  <si>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</si>
  <si>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</si>
  <si>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</si>
  <si>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</si>
  <si>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</si>
  <si>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</si>
  <si>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</si>
  <si>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</si>
  <si>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</si>
  <si>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</si>
  <si>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</si>
  <si>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</si>
  <si>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</si>
  <si>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</si>
  <si>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</si>
  <si>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</si>
  <si>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</si>
  <si>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</si>
  <si>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</si>
  <si>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</si>
  <si>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</si>
  <si>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</si>
  <si>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</si>
  <si>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</si>
  <si>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</si>
  <si>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</si>
  <si>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</si>
  <si>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</si>
  <si>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</si>
  <si>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</si>
  <si>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</si>
  <si>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</si>
  <si>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</si>
  <si>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</si>
  <si>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</si>
  <si>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</si>
  <si>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</si>
  <si>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</si>
  <si>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</si>
  <si>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</si>
  <si>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</si>
  <si>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</si>
  <si>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</si>
  <si>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</si>
  <si>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</si>
  <si>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</si>
  <si>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</si>
  <si>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</si>
  <si>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</si>
  <si>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</si>
  <si>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</si>
  <si>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</si>
  <si>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</si>
  <si>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</si>
  <si>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</si>
  <si>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</si>
  <si>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</si>
  <si>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</si>
  <si>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</si>
  <si>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</si>
  <si>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</si>
  <si>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</si>
  <si>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</si>
  <si>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</si>
  <si>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</si>
  <si>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</si>
  <si>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</si>
  <si>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</si>
  <si>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</si>
  <si>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</si>
  <si>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</si>
  <si>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</si>
  <si>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</si>
  <si>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</si>
  <si>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</si>
  <si>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</si>
  <si>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</si>
  <si>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</si>
  <si>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</si>
  <si>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</si>
  <si>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</si>
  <si>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</si>
  <si>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</si>
  <si>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</si>
  <si>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</si>
  <si>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</si>
  <si>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</si>
  <si>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</si>
  <si>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</si>
  <si>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</si>
  <si>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</si>
  <si>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</si>
  <si>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</si>
  <si>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</si>
  <si>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</si>
  <si>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</si>
  <si>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</si>
  <si>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</si>
  <si>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</si>
  <si>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</si>
  <si>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</si>
  <si>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</si>
  <si>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</si>
  <si>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</si>
  <si>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</si>
  <si>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</si>
  <si>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</si>
  <si>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</si>
  <si>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</si>
  <si>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</si>
  <si>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</si>
  <si>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</si>
  <si>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</si>
  <si>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</si>
  <si>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</si>
  <si>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</si>
  <si>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</si>
  <si>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</si>
  <si>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</si>
  <si>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</si>
  <si>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</si>
  <si>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</si>
  <si>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</si>
  <si>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</si>
  <si>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</si>
  <si>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</si>
  <si>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</si>
  <si>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</si>
  <si>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</si>
  <si>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</si>
  <si>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</si>
  <si>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</si>
  <si>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</si>
  <si>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</si>
  <si>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</si>
  <si>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</si>
  <si>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</si>
  <si>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</si>
  <si>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</si>
  <si>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</si>
  <si>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</si>
  <si>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</si>
  <si>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</si>
  <si>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</si>
  <si>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</si>
  <si>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</si>
  <si>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</si>
  <si>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</si>
  <si>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</si>
  <si>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</si>
  <si>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</si>
  <si>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</si>
  <si>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</si>
  <si>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</si>
  <si>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</si>
  <si>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</si>
  <si>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</si>
  <si>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</si>
  <si>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</si>
  <si>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</si>
  <si>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</si>
  <si>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</si>
  <si>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</si>
  <si>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</si>
  <si>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</si>
  <si>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</si>
  <si>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</si>
  <si>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</si>
  <si>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</si>
  <si>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</si>
  <si>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</si>
  <si>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</si>
  <si>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</si>
  <si>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</si>
  <si>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</si>
  <si>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</si>
  <si>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</si>
  <si>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</si>
  <si>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</si>
  <si>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</si>
  <si>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</si>
  <si>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</si>
  <si>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</si>
  <si>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</si>
  <si>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</si>
  <si>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</si>
  <si>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</si>
  <si>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</si>
  <si>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</si>
  <si>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</si>
  <si>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</si>
  <si>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</si>
  <si>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</si>
  <si>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</si>
  <si>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</si>
  <si>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</si>
  <si>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</si>
  <si>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</si>
  <si>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</si>
  <si>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</si>
  <si>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</si>
  <si>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</si>
  <si>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</si>
  <si>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</si>
  <si>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</si>
  <si>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</si>
  <si>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</si>
  <si>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</si>
  <si>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</si>
  <si>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</si>
  <si>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</si>
  <si>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</si>
  <si>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</si>
  <si>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</si>
  <si>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</si>
  <si>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</si>
  <si>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</si>
  <si>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</si>
  <si>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</si>
  <si>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</si>
  <si>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</si>
  <si>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</si>
  <si>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</si>
  <si>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</si>
  <si>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</si>
  <si>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</si>
  <si>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</si>
  <si>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</si>
  <si>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</si>
  <si>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</si>
  <si>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</si>
  <si>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</si>
  <si>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</si>
  <si>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</si>
  <si>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</si>
  <si>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</si>
  <si>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</si>
  <si>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</si>
  <si>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</si>
  <si>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</si>
  <si>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</si>
  <si>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</si>
  <si>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</si>
  <si>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</si>
  <si>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</si>
  <si>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</si>
  <si>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</si>
  <si>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</si>
  <si>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</si>
  <si>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</si>
  <si>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</si>
  <si>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</si>
  <si>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</si>
  <si>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</si>
  <si>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</si>
  <si>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</si>
  <si>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</si>
  <si>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</si>
  <si>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</si>
  <si>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</si>
  <si>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</si>
  <si>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</si>
  <si>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</si>
  <si>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</si>
  <si>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</si>
  <si>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</si>
  <si>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</si>
  <si>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</si>
  <si>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</si>
  <si>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</si>
  <si>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</si>
  <si>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</si>
  <si>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</si>
  <si>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</si>
  <si>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</si>
  <si>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</si>
  <si>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</si>
  <si>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</si>
  <si>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</si>
  <si>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</si>
  <si>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</si>
  <si>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</si>
  <si>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</si>
  <si>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</si>
  <si>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</si>
  <si>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</si>
  <si>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</si>
  <si>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</si>
  <si>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</si>
  <si>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</si>
  <si>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</si>
  <si>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</si>
  <si>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</si>
  <si>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</si>
  <si>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</si>
  <si>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</si>
  <si>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</si>
  <si>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</si>
  <si>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</si>
  <si>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</si>
  <si>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</si>
  <si>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</si>
  <si>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</si>
  <si>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</si>
  <si>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</si>
  <si>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</si>
  <si>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</si>
  <si>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</si>
  <si>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</si>
  <si>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</si>
  <si>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</si>
  <si>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</si>
  <si>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</si>
  <si>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</si>
  <si>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</si>
  <si>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</si>
  <si>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</si>
  <si>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</si>
  <si>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</si>
  <si>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</si>
  <si>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</si>
  <si>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</si>
  <si>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</si>
  <si>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</si>
  <si>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</si>
  <si>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</si>
  <si>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</si>
  <si>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</si>
  <si>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</si>
  <si>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</si>
  <si>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</si>
  <si>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</si>
  <si>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</si>
  <si>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</si>
  <si>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</si>
  <si>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</si>
  <si>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</si>
  <si>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</si>
  <si>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</si>
  <si>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</si>
  <si>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</si>
  <si>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</si>
  <si>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</si>
  <si>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</si>
  <si>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</si>
  <si>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</si>
  <si>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</si>
  <si>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</si>
  <si>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</si>
  <si>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</si>
  <si>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</si>
  <si>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</si>
  <si>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</si>
  <si>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</si>
  <si>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</si>
  <si>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</si>
  <si>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</si>
  <si>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</si>
  <si>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</si>
  <si>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</si>
  <si>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</si>
  <si>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</si>
  <si>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</si>
  <si>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</si>
  <si>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</si>
  <si>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</si>
  <si>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</si>
  <si>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</si>
  <si>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</si>
  <si>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</si>
  <si>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</si>
  <si>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</si>
  <si>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</si>
  <si>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</si>
  <si>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</si>
  <si>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</si>
  <si>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</si>
  <si>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</si>
  <si>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</si>
  <si>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</si>
  <si>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</si>
  <si>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</si>
  <si>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</si>
  <si>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</si>
  <si>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</si>
  <si>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</si>
  <si>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</si>
  <si>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</si>
  <si>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</si>
  <si>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</si>
  <si>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</si>
  <si>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</si>
  <si>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</si>
  <si>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</si>
  <si>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</si>
  <si>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</si>
  <si>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</si>
  <si>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</si>
  <si>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</si>
  <si>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</si>
  <si>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</si>
  <si>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</si>
  <si>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</si>
  <si>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</si>
  <si>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</si>
  <si>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</si>
  <si>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</si>
  <si>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</si>
  <si>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</si>
  <si>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</si>
  <si>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</si>
  <si>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</si>
  <si>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</si>
  <si>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</si>
  <si>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</si>
  <si>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</si>
  <si>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</si>
  <si>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</si>
  <si>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</si>
  <si>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</si>
  <si>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</si>
  <si>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</si>
  <si>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</si>
  <si>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</si>
  <si>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</si>
  <si>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</si>
  <si>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</si>
  <si>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</si>
  <si>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</si>
  <si>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</si>
  <si>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</si>
  <si>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</si>
  <si>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</si>
  <si>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</si>
  <si>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</si>
  <si>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</si>
  <si>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</si>
  <si>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</si>
  <si>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</si>
  <si>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</si>
  <si>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</si>
  <si>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</si>
  <si>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</si>
  <si>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</si>
  <si>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</si>
  <si>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</si>
  <si>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</si>
  <si>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</si>
  <si>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</si>
  <si>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</si>
  <si>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</si>
  <si>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</si>
  <si>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</si>
  <si>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</si>
  <si>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</si>
  <si>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</si>
  <si>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</si>
  <si>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</si>
  <si>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</si>
  <si>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</si>
  <si>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</si>
  <si>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</si>
  <si>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</si>
  <si>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</si>
  <si>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</si>
  <si>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</si>
  <si>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</si>
  <si>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</si>
  <si>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</si>
  <si>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</si>
  <si>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</si>
  <si>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</si>
  <si>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</si>
  <si>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</si>
  <si>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</si>
  <si>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</si>
  <si>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</si>
  <si>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</si>
  <si>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</si>
  <si>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</si>
  <si>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</si>
  <si>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</si>
  <si>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</si>
  <si>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</si>
  <si>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</si>
  <si>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</si>
  <si>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</si>
  <si>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</si>
  <si>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</si>
  <si>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</si>
  <si>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</si>
  <si>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</si>
  <si>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</si>
  <si>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</si>
  <si>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</si>
  <si>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</si>
  <si>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</si>
  <si>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</si>
  <si>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</si>
  <si>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</si>
  <si>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</si>
  <si>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</si>
  <si>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</si>
  <si>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</si>
  <si>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</si>
  <si>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</si>
  <si>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</si>
  <si>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</si>
  <si>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</si>
  <si>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</si>
  <si>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</si>
  <si>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</si>
  <si>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</si>
  <si>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</si>
  <si>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</si>
  <si>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</si>
  <si>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</si>
  <si>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</si>
  <si>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</si>
  <si>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</si>
  <si>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</si>
  <si>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</si>
  <si>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</si>
  <si>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</si>
  <si>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</si>
  <si>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</si>
  <si>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</si>
  <si>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</si>
  <si>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</si>
  <si>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</si>
  <si>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</si>
  <si>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</si>
  <si>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</si>
  <si>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</si>
  <si>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</si>
  <si>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</si>
  <si>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</si>
  <si>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</si>
  <si>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</si>
  <si>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</si>
  <si>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</si>
  <si>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</si>
  <si>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</si>
  <si>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</si>
  <si>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</si>
  <si>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</si>
  <si>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</si>
  <si>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</si>
  <si>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</si>
  <si>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</si>
  <si>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</si>
  <si>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</si>
  <si>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</si>
  <si>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</si>
  <si>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</si>
  <si>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</si>
  <si>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</si>
  <si>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</si>
  <si>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</si>
  <si>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</si>
  <si>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</si>
  <si>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</si>
  <si>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</si>
  <si>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</si>
  <si>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</si>
  <si>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</si>
  <si>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</si>
  <si>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</si>
  <si>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</si>
  <si>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</si>
  <si>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</si>
  <si>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</si>
  <si>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</si>
  <si>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</si>
  <si>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</si>
  <si>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</si>
  <si>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</si>
  <si>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</si>
  <si>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</si>
  <si>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</si>
  <si>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</si>
  <si>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</si>
  <si>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</si>
  <si>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</si>
  <si>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</si>
  <si>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</si>
  <si>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</si>
  <si>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</si>
  <si>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</si>
  <si>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</si>
  <si>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</si>
  <si>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</si>
  <si>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</si>
  <si>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</si>
  <si>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</si>
  <si>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</si>
  <si>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</si>
  <si>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</si>
  <si>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</si>
  <si>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</si>
  <si>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</si>
  <si>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</si>
  <si>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</si>
  <si>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</si>
  <si>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</si>
  <si>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</si>
  <si>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</si>
  <si>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</si>
  <si>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</si>
  <si>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</si>
  <si>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</si>
  <si>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</si>
  <si>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</si>
  <si>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</si>
  <si>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</si>
  <si>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</si>
  <si>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</si>
  <si>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</si>
  <si>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</si>
  <si>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</si>
  <si>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</si>
  <si>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</si>
  <si>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</si>
  <si>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</si>
  <si>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</si>
  <si>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</si>
  <si>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</si>
  <si>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</si>
  <si>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</si>
  <si>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</si>
  <si>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</si>
  <si>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</si>
  <si>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</si>
  <si>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</si>
  <si>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</si>
  <si>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</si>
  <si>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</si>
  <si>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</si>
  <si>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</si>
  <si>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</si>
  <si>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</si>
  <si>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</si>
  <si>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</si>
  <si>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</si>
  <si>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</si>
  <si>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</si>
  <si>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</si>
  <si>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</si>
  <si>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</si>
  <si>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</si>
  <si>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</si>
  <si>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</si>
  <si>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</si>
  <si>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</si>
  <si>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</si>
  <si>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</si>
  <si>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</si>
  <si>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</si>
  <si>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</si>
  <si>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</si>
  <si>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</si>
  <si>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</si>
  <si>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</si>
  <si>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</si>
  <si>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</si>
  <si>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</si>
  <si>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</si>
  <si>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</si>
  <si>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</si>
  <si>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</si>
  <si>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</si>
  <si>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</si>
  <si>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</si>
  <si>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</si>
  <si>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</si>
  <si>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</si>
  <si>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</si>
  <si>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</si>
  <si>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</si>
  <si>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</si>
  <si>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</si>
  <si>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</si>
  <si>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</si>
  <si>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</si>
  <si>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</si>
  <si>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</si>
  <si>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</si>
  <si>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</si>
  <si>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</si>
  <si>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</si>
  <si>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</si>
  <si>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</si>
  <si>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</si>
  <si>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</si>
  <si>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</si>
  <si>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</si>
  <si>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</si>
  <si>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</si>
  <si>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</si>
  <si>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</si>
  <si>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</si>
  <si>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</si>
  <si>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</si>
  <si>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</si>
  <si>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</si>
  <si>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</si>
  <si>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</si>
  <si>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</si>
  <si>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</si>
  <si>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</si>
  <si>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</si>
  <si>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</si>
  <si>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</si>
  <si>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</si>
  <si>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</si>
  <si>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</si>
  <si>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</si>
  <si>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</si>
  <si>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</si>
  <si>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</si>
  <si>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</si>
  <si>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</si>
  <si>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</si>
  <si>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</si>
  <si>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</si>
  <si>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</si>
  <si>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</si>
  <si>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</si>
  <si>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</si>
  <si>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</si>
  <si>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</si>
  <si>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</si>
  <si>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</si>
  <si>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</si>
  <si>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</si>
  <si>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</si>
  <si>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</si>
  <si>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</si>
  <si>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</si>
  <si>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</si>
  <si>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</si>
  <si>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</si>
  <si>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</si>
  <si>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</si>
  <si>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</si>
  <si>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</si>
  <si>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</si>
  <si>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</si>
  <si>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</si>
  <si>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</si>
  <si>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</si>
  <si>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</si>
  <si>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</si>
  <si>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</si>
  <si>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</si>
  <si>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</si>
  <si>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</si>
  <si>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</si>
  <si>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</si>
  <si>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</si>
  <si>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</si>
  <si>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</si>
  <si>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</si>
  <si>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</si>
  <si>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</si>
  <si>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</si>
  <si>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</si>
  <si>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</si>
  <si>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</si>
  <si>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</si>
  <si>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</si>
  <si>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</si>
  <si>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</si>
  <si>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</si>
  <si>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</si>
  <si>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</si>
  <si>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</si>
  <si>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</si>
  <si>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</si>
  <si>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</si>
  <si>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</si>
  <si>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</si>
  <si>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</si>
  <si>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</si>
  <si>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</si>
  <si>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</si>
  <si>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</si>
  <si>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</si>
  <si>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</si>
  <si>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</si>
  <si>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</si>
  <si>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</si>
  <si>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</si>
  <si>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</si>
  <si>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</si>
  <si>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</si>
  <si>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</si>
  <si>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</si>
  <si>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</si>
  <si>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</si>
  <si>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</si>
  <si>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</si>
  <si>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</si>
  <si>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</si>
  <si>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</si>
  <si>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</si>
  <si>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</si>
  <si>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</si>
  <si>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</si>
  <si>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</si>
  <si>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</si>
  <si>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</si>
  <si>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</si>
  <si>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</si>
  <si>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</si>
  <si>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</si>
  <si>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</si>
  <si>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</si>
  <si>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</si>
  <si>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</si>
  <si>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</si>
  <si>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</si>
  <si>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</si>
  <si>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</si>
  <si>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</si>
  <si>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</si>
  <si>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</si>
  <si>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</si>
  <si>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</si>
  <si>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</si>
  <si>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</si>
  <si>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</si>
  <si>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</si>
  <si>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</si>
  <si>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</si>
  <si>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</si>
  <si>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</si>
  <si>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</si>
  <si>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</si>
  <si>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</si>
  <si>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</si>
  <si>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</si>
  <si>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</si>
  <si>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</si>
  <si>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</si>
  <si>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</si>
  <si>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</si>
  <si>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</si>
  <si>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</si>
  <si>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</si>
  <si>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</si>
  <si>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</si>
  <si>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</si>
  <si>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</si>
  <si>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</si>
  <si>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</si>
  <si>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</si>
  <si>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</si>
  <si>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</si>
  <si>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</si>
  <si>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</si>
  <si>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</si>
  <si>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</si>
  <si>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</si>
  <si>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</si>
  <si>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</si>
  <si>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</si>
  <si>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</si>
  <si>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</si>
  <si>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</si>
  <si>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</si>
  <si>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</si>
  <si>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</si>
  <si>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</si>
  <si>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</si>
  <si>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</si>
  <si>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</si>
  <si>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</si>
  <si>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</si>
  <si>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</si>
  <si>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</si>
  <si>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</si>
  <si>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</si>
  <si>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</si>
  <si>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</si>
  <si>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</si>
  <si>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</si>
  <si>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</si>
  <si>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</si>
  <si>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</si>
  <si>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</si>
  <si>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</si>
  <si>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</si>
  <si>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</si>
  <si>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</si>
  <si>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</si>
  <si>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</si>
  <si>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</si>
  <si>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</si>
  <si>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</si>
  <si>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</si>
  <si>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</si>
  <si>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</si>
  <si>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</si>
  <si>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</si>
  <si>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</si>
  <si>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</si>
  <si>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</si>
  <si>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</si>
  <si>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</si>
  <si>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</si>
  <si>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</si>
  <si>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</si>
  <si>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</si>
  <si>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</si>
  <si>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</si>
  <si>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</si>
  <si>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</si>
  <si>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</si>
  <si>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</si>
  <si>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</si>
  <si>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</si>
  <si>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</si>
  <si>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</si>
  <si>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</si>
  <si>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</si>
  <si>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</si>
  <si>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</si>
  <si>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</si>
  <si>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</si>
  <si>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</si>
  <si>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</si>
  <si>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</si>
  <si>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</si>
  <si>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</si>
  <si>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</si>
  <si>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</si>
  <si>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</si>
  <si>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</si>
  <si>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</si>
  <si>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</si>
  <si>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</si>
  <si>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</si>
  <si>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</si>
  <si>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</si>
  <si>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</si>
  <si>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</si>
  <si>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</si>
  <si>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</si>
  <si>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</si>
  <si>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</si>
  <si>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</si>
  <si>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</si>
  <si>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</si>
  <si>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</si>
  <si>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</si>
  <si>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</si>
  <si>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</si>
  <si>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</si>
  <si>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</si>
  <si>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</si>
  <si>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</si>
  <si>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</si>
  <si>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</si>
  <si>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</si>
  <si>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</si>
  <si>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</si>
  <si>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</si>
  <si>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</si>
  <si>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</si>
  <si>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</si>
  <si>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</si>
  <si>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</si>
  <si>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</si>
  <si>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</si>
  <si>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</si>
  <si>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</si>
  <si>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</si>
  <si>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</si>
  <si>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</si>
  <si>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</si>
  <si>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</si>
  <si>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</si>
  <si>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</si>
  <si>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</si>
  <si>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</si>
  <si>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</si>
  <si>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</si>
  <si>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</si>
  <si>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</si>
  <si>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</si>
  <si>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</si>
  <si>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</si>
  <si>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</si>
  <si>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</si>
  <si>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</si>
  <si>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</si>
  <si>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</si>
  <si>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</si>
  <si>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</si>
  <si>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</si>
  <si>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</si>
  <si>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</si>
  <si>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</si>
  <si>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</si>
  <si>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</si>
  <si>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</si>
  <si>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</si>
  <si>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</si>
  <si>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</si>
  <si>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</si>
  <si>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</si>
  <si>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</si>
  <si>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</si>
  <si>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</si>
  <si>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</si>
  <si>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</si>
  <si>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</si>
  <si>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</si>
  <si>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</si>
  <si>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</si>
  <si>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</si>
  <si>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</si>
  <si>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</si>
  <si>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</si>
  <si>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</si>
  <si>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</si>
  <si>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</si>
  <si>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</si>
  <si>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</si>
  <si>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</si>
  <si>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</si>
  <si>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</si>
  <si>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</si>
  <si>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</si>
  <si>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</si>
  <si>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</si>
  <si>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</si>
  <si>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</si>
  <si>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</si>
  <si>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</si>
  <si>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</si>
  <si>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</si>
  <si>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</si>
  <si>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</si>
  <si>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</si>
  <si>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</si>
  <si>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</si>
  <si>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</si>
  <si>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</si>
  <si>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</si>
  <si>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</si>
  <si>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</si>
  <si>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</si>
  <si>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</si>
  <si>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</si>
  <si>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</si>
  <si>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</si>
  <si>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</si>
  <si>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</si>
  <si>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</si>
  <si>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</si>
  <si>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</si>
  <si>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</si>
  <si>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</si>
  <si>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</si>
  <si>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</si>
  <si>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</si>
  <si>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</si>
  <si>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</si>
  <si>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</si>
  <si>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</si>
  <si>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</si>
  <si>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</si>
  <si>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</si>
  <si>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</si>
  <si>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</si>
  <si>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</si>
  <si>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</si>
  <si>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</si>
  <si>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</si>
  <si>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</si>
  <si>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</si>
  <si>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</si>
  <si>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</si>
  <si>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</si>
  <si>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</si>
  <si>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</si>
  <si>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</si>
  <si>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</si>
  <si>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</si>
  <si>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</si>
  <si>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</si>
  <si>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</si>
  <si>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</si>
  <si>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</si>
  <si>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</si>
  <si>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</si>
  <si>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</si>
  <si>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</si>
  <si>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</si>
  <si>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</si>
  <si>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</si>
  <si>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</si>
  <si>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</si>
  <si>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</si>
  <si>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</si>
  <si>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</si>
  <si>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</si>
  <si>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</si>
  <si>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</si>
  <si>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</si>
  <si>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</si>
  <si>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</si>
  <si>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</si>
  <si>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</si>
  <si>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</si>
  <si>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</si>
  <si>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</si>
  <si>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</si>
  <si>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</si>
  <si>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</si>
  <si>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</si>
  <si>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</si>
  <si>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</si>
  <si>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</si>
  <si>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</si>
  <si>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</si>
  <si>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</si>
  <si>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</si>
  <si>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</si>
  <si>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</si>
  <si>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</si>
  <si>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</si>
  <si>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</si>
  <si>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</si>
  <si>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</si>
  <si>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</si>
  <si>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</si>
  <si>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</si>
  <si>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</si>
  <si>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</si>
  <si>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</si>
  <si>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</si>
  <si>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</si>
  <si>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</si>
  <si>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</si>
  <si>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</si>
  <si>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</si>
  <si>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</si>
  <si>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</si>
  <si>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</si>
  <si>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</si>
  <si>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</si>
  <si>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</si>
  <si>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</si>
  <si>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</si>
  <si>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</si>
  <si>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</si>
  <si>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</si>
  <si>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</si>
  <si>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</si>
  <si>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</si>
  <si>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</si>
  <si>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</si>
  <si>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</si>
  <si>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</si>
  <si>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</si>
  <si>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</si>
  <si>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</si>
  <si>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</si>
  <si>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</si>
  <si>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</si>
  <si>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</si>
  <si>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</si>
  <si>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</si>
  <si>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</si>
  <si>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</si>
  <si>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</si>
  <si>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</si>
  <si>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</si>
  <si>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</si>
  <si>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</si>
  <si>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</si>
  <si>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</si>
  <si>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</si>
  <si>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</si>
  <si>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</si>
  <si>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</si>
  <si>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</si>
  <si>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</si>
  <si>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</si>
  <si>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</si>
  <si>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</si>
  <si>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</si>
  <si>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</si>
  <si>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</si>
  <si>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</si>
  <si>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</si>
  <si>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</si>
  <si>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</si>
  <si>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</si>
  <si>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</si>
  <si>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</si>
  <si>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</si>
  <si>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</si>
  <si>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</si>
  <si>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</si>
  <si>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</si>
  <si>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</si>
  <si>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</si>
  <si>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</si>
  <si>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</si>
  <si>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</si>
  <si>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</si>
  <si>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</si>
  <si>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</si>
  <si>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</si>
  <si>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</si>
  <si>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</si>
  <si>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</si>
  <si>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</si>
  <si>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</si>
  <si>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</si>
  <si>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</si>
  <si>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</si>
  <si>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</si>
  <si>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</si>
  <si>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</si>
  <si>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</si>
  <si>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</si>
  <si>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</si>
  <si>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</si>
  <si>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</si>
  <si>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</si>
  <si>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</si>
  <si>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</si>
  <si>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</si>
  <si>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</si>
  <si>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</si>
  <si>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</si>
  <si>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</si>
  <si>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</si>
  <si>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</si>
  <si>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</si>
  <si>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</si>
  <si>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</si>
  <si>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</si>
  <si>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</si>
  <si>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</si>
  <si>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</si>
  <si>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</si>
  <si>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</si>
  <si>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</si>
  <si>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</si>
  <si>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</si>
  <si>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</si>
  <si>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</si>
  <si>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</si>
  <si>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</si>
  <si>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</si>
  <si>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</si>
  <si>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</si>
  <si>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</si>
  <si>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</si>
  <si>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</si>
  <si>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</si>
  <si>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</si>
  <si>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</si>
  <si>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</si>
  <si>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</si>
  <si>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</si>
  <si>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</si>
  <si>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</si>
  <si>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</si>
  <si>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</si>
  <si>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</si>
  <si>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</si>
  <si>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</si>
  <si>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</si>
  <si>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</si>
  <si>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</si>
  <si>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</si>
  <si>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</si>
  <si>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</si>
  <si>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</si>
  <si>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</si>
  <si>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</si>
  <si>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</si>
  <si>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</si>
  <si>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</si>
  <si>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</si>
  <si>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</si>
  <si>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</si>
  <si>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</si>
  <si>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</si>
  <si>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</si>
  <si>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</si>
  <si>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</si>
  <si>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</si>
  <si>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</si>
  <si>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</si>
  <si>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</si>
  <si>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</si>
  <si>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</si>
  <si>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</si>
  <si>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</si>
  <si>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</si>
  <si>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</si>
  <si>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</si>
  <si>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</si>
  <si>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</si>
  <si>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</si>
  <si>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</si>
  <si>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</si>
  <si>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</si>
  <si>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</si>
  <si>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</si>
  <si>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</si>
  <si>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</si>
  <si>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</si>
  <si>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</si>
  <si>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</si>
  <si>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</si>
  <si>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</si>
  <si>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</si>
  <si>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</si>
  <si>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</si>
  <si>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</si>
  <si>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</si>
  <si>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</si>
  <si>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</si>
  <si>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</si>
  <si>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</si>
  <si>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</si>
  <si>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</si>
  <si>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</si>
  <si>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</si>
  <si>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</si>
  <si>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</si>
  <si>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</si>
  <si>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</si>
  <si>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</si>
  <si>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</si>
  <si>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</si>
  <si>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</si>
  <si>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</si>
  <si>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</si>
  <si>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</si>
  <si>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</si>
  <si>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</si>
  <si>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</si>
  <si>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</si>
  <si>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</si>
  <si>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</si>
  <si>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</si>
  <si>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</si>
  <si>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</si>
  <si>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</si>
  <si>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</si>
  <si>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</si>
  <si>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</si>
  <si>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</si>
  <si>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</si>
  <si>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</si>
  <si>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</si>
  <si>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</si>
  <si>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</si>
  <si>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</si>
  <si>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</si>
  <si>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</si>
  <si>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</si>
  <si>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</si>
  <si>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</si>
  <si>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</si>
  <si>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</si>
  <si>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</si>
  <si>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</si>
  <si>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</si>
  <si>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</si>
  <si>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</si>
  <si>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</si>
  <si>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</si>
  <si>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</si>
  <si>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</si>
  <si>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</si>
  <si>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</si>
  <si>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</si>
  <si>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</si>
  <si>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</si>
  <si>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</si>
  <si>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</si>
  <si>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</si>
  <si>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</si>
  <si>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</si>
  <si>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</si>
  <si>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</si>
  <si>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</si>
  <si>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</si>
  <si>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</si>
  <si>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</si>
  <si>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</si>
  <si>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</si>
  <si>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</si>
  <si>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</si>
  <si>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</si>
  <si>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</si>
  <si>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</si>
  <si>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</si>
  <si>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</si>
  <si>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</si>
  <si>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</si>
  <si>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</si>
  <si>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</si>
  <si>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</si>
  <si>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</si>
  <si>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</si>
  <si>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</si>
  <si>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</si>
  <si>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</si>
  <si>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</si>
  <si>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</si>
  <si>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</si>
  <si>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</si>
  <si>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</si>
  <si>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</si>
  <si>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</si>
  <si>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</si>
  <si>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</si>
  <si>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</si>
  <si>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</si>
  <si>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</si>
  <si>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</si>
  <si>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</si>
  <si>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</si>
  <si>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</si>
  <si>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</si>
  <si>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</si>
  <si>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</si>
  <si>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</si>
  <si>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</si>
  <si>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</si>
  <si>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</si>
  <si>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</si>
  <si>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</si>
  <si>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</si>
  <si>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</si>
  <si>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</si>
  <si>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</si>
  <si>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</si>
  <si>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</si>
  <si>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</si>
  <si>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</si>
  <si>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</si>
  <si>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</si>
  <si>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</si>
  <si>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</si>
  <si>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</si>
  <si>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</si>
  <si>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</si>
  <si>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</si>
  <si>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</si>
  <si>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</si>
  <si>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</si>
  <si>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</si>
  <si>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</si>
  <si>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</si>
  <si>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</si>
  <si>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</si>
  <si>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</si>
  <si>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</si>
  <si>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</si>
  <si>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</si>
  <si>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</si>
  <si>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</si>
  <si>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</si>
  <si>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</si>
  <si>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</si>
  <si>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</si>
  <si>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</si>
  <si>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</si>
  <si>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</si>
  <si>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</si>
  <si>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</si>
  <si>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</si>
  <si>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</si>
  <si>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</si>
  <si>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</si>
  <si>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</si>
  <si>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</si>
  <si>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</si>
  <si>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</si>
  <si>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</si>
  <si>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</si>
  <si>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</si>
  <si>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</si>
  <si>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</si>
  <si>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</si>
  <si>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</si>
  <si>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</si>
  <si>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</si>
  <si>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</si>
  <si>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</si>
  <si>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</si>
  <si>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</si>
  <si>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</si>
  <si>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</si>
  <si>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</si>
  <si>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</si>
  <si>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</si>
  <si>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</si>
  <si>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</si>
  <si>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</si>
  <si>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</si>
  <si>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</si>
  <si>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</si>
  <si>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</si>
  <si>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</si>
  <si>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</si>
  <si>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</si>
  <si>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</si>
  <si>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</si>
  <si>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</si>
  <si>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</si>
  <si>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</si>
  <si>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</si>
  <si>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</si>
  <si>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</si>
  <si>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</si>
  <si>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</si>
  <si>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</si>
  <si>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</si>
  <si>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</si>
  <si>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</si>
  <si>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</si>
  <si>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</si>
  <si>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</si>
  <si>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</si>
  <si>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</si>
  <si>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</si>
  <si>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</si>
  <si>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</si>
  <si>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</si>
  <si>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</si>
  <si>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</si>
  <si>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</si>
  <si>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</si>
  <si>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</si>
  <si>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</si>
  <si>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</si>
  <si>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</si>
  <si>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</si>
  <si>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</si>
  <si>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</si>
  <si>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</si>
  <si>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</si>
  <si>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</si>
  <si>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</si>
  <si>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</si>
  <si>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</si>
  <si>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</si>
  <si>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</si>
  <si>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</si>
  <si>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</si>
  <si>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</si>
  <si>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</si>
  <si>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</si>
  <si>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</si>
  <si>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</si>
  <si>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</si>
  <si>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</si>
  <si>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</si>
  <si>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</si>
  <si>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</si>
  <si>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</si>
  <si>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</si>
  <si>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</si>
  <si>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</si>
  <si>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</si>
  <si>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</si>
  <si>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</si>
  <si>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</si>
  <si>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</si>
  <si>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</si>
  <si>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</si>
  <si>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</si>
  <si>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</si>
  <si>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</si>
  <si>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</si>
  <si>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</si>
  <si>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</si>
  <si>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</si>
  <si>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</si>
  <si>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</si>
  <si>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</si>
  <si>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</si>
  <si>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</si>
  <si>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</si>
  <si>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</si>
  <si>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</si>
  <si>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</si>
  <si>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</si>
  <si>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</si>
  <si>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</si>
  <si>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</si>
  <si>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</si>
  <si>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</si>
  <si>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</si>
  <si>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</si>
  <si>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</si>
  <si>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</si>
  <si>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</si>
  <si>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</si>
  <si>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</si>
  <si>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</si>
  <si>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</si>
  <si>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</si>
  <si>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</si>
  <si>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</si>
  <si>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</si>
  <si>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</si>
  <si>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</si>
  <si>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</si>
  <si>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</si>
  <si>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</si>
  <si>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</si>
  <si>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</si>
  <si>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</si>
  <si>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</si>
  <si>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</si>
  <si>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</si>
  <si>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</si>
  <si>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</si>
  <si>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</si>
  <si>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</si>
  <si>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</si>
  <si>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</si>
  <si>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</si>
  <si>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</si>
  <si>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</si>
  <si>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</si>
  <si>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</si>
  <si>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</si>
  <si>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</si>
  <si>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</si>
  <si>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</si>
  <si>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</si>
  <si>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</si>
  <si>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</si>
  <si>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</si>
  <si>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</si>
  <si>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</si>
  <si>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</si>
  <si>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</si>
  <si>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</si>
  <si>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</si>
  <si>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</si>
  <si>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</si>
  <si>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</si>
  <si>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</si>
  <si>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</si>
  <si>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</si>
  <si>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</si>
  <si>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</si>
  <si>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</si>
  <si>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</si>
  <si>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</si>
  <si>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</si>
  <si>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</si>
  <si>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</si>
  <si>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</si>
  <si>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</si>
  <si>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</si>
  <si>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</si>
  <si>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</si>
  <si>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</si>
  <si>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</si>
  <si>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</si>
  <si>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</si>
  <si>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</si>
  <si>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</si>
  <si>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</si>
  <si>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</si>
  <si>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</si>
  <si>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</si>
  <si>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</si>
  <si>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</si>
  <si>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</si>
  <si>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</si>
  <si>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</si>
  <si>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</si>
  <si>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</si>
  <si>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</si>
  <si>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</si>
  <si>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</si>
  <si>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</si>
  <si>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</si>
  <si>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</si>
  <si>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</si>
  <si>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</si>
  <si>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</si>
  <si>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</si>
  <si>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</si>
  <si>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</si>
  <si>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</si>
  <si>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</si>
  <si>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</si>
  <si>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</si>
  <si>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</si>
  <si>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</si>
  <si>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</si>
  <si>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</si>
  <si>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</si>
  <si>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</si>
  <si>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</si>
  <si>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</si>
  <si>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</si>
  <si>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</si>
  <si>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</si>
  <si>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</si>
  <si>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</si>
  <si>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</si>
  <si>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</si>
  <si>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</si>
  <si>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</si>
  <si>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</si>
  <si>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</si>
  <si>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</si>
  <si>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</si>
  <si>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</si>
  <si>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</si>
  <si>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</si>
  <si>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</si>
  <si>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</si>
  <si>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</si>
  <si>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</si>
  <si>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</si>
  <si>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</si>
  <si>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</si>
  <si>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</si>
  <si>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</si>
  <si>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</si>
  <si>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</si>
  <si>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</si>
  <si>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</si>
  <si>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</si>
  <si>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</si>
  <si>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</si>
  <si>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</si>
  <si>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</si>
  <si>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</si>
  <si>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</si>
  <si>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</si>
  <si>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</si>
  <si>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</si>
  <si>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</si>
  <si>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</si>
  <si>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</si>
  <si>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</si>
  <si>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</si>
  <si>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</si>
  <si>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</si>
  <si>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</si>
  <si>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</si>
  <si>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</si>
  <si>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</si>
  <si>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</si>
  <si>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</si>
  <si>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</si>
  <si>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</si>
  <si>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</si>
  <si>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</si>
  <si>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</si>
  <si>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</si>
  <si>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</si>
  <si>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</si>
  <si>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</si>
  <si>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</si>
  <si>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</si>
  <si>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</si>
  <si>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</si>
  <si>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</si>
  <si>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</si>
  <si>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</si>
  <si>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</si>
  <si>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</si>
  <si>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</si>
  <si>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</si>
  <si>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</si>
  <si>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</si>
  <si>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</si>
  <si>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</si>
  <si>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</si>
  <si>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</si>
  <si>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</si>
  <si>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</si>
  <si>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</si>
  <si>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</si>
  <si>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</si>
  <si>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</si>
  <si>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</si>
  <si>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</si>
  <si>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</si>
  <si>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</si>
  <si>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</si>
  <si>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</si>
  <si>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</si>
  <si>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</si>
  <si>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</si>
  <si>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</si>
  <si>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</si>
  <si>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</si>
  <si>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</si>
  <si>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</si>
  <si>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</si>
  <si>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</si>
  <si>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</si>
  <si>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</si>
  <si>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</si>
  <si>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</si>
  <si>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</si>
  <si>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</si>
  <si>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</si>
  <si>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</si>
  <si>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</si>
  <si>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</si>
  <si>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</si>
  <si>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</si>
  <si>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</si>
  <si>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</si>
  <si>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</si>
  <si>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</si>
  <si>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</si>
  <si>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</si>
  <si>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</si>
  <si>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</si>
  <si>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</si>
  <si>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</si>
  <si>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</si>
  <si>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</si>
  <si>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</si>
  <si>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</si>
  <si>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</si>
  <si>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</si>
  <si>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</si>
  <si>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</si>
  <si>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</si>
  <si>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</si>
  <si>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</si>
  <si>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</si>
  <si>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</si>
  <si>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</si>
  <si>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</si>
  <si>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</si>
  <si>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</si>
  <si>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</si>
  <si>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</si>
  <si>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</si>
  <si>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</si>
  <si>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</si>
  <si>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</si>
  <si>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</si>
  <si>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</si>
  <si>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</si>
  <si>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</si>
  <si>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</si>
  <si>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</si>
  <si>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</si>
  <si>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</si>
  <si>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</si>
  <si>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</si>
  <si>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</si>
  <si>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</si>
  <si>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</si>
  <si>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</si>
  <si>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</si>
  <si>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</si>
  <si>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</si>
  <si>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</si>
  <si>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</si>
  <si>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</si>
  <si>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</si>
  <si>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</si>
  <si>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</si>
  <si>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</si>
  <si>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</si>
  <si>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</si>
  <si>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</si>
  <si>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</si>
  <si>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</si>
  <si>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</si>
  <si>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</si>
  <si>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</si>
  <si>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</si>
  <si>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</si>
  <si>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</si>
  <si>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</si>
  <si>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</si>
  <si>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</si>
  <si>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</si>
  <si>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</si>
  <si>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</si>
  <si>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</si>
  <si>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</si>
  <si>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</si>
  <si>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</si>
  <si>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</si>
  <si>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</si>
  <si>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</si>
  <si>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</si>
  <si>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</si>
  <si>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</si>
  <si>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</si>
  <si>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</si>
  <si>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</si>
  <si>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</si>
  <si>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</si>
  <si>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</si>
  <si>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</si>
  <si>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</si>
  <si>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</si>
  <si>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</si>
  <si>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</si>
  <si>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</si>
  <si>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</si>
  <si>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</si>
  <si>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</si>
  <si>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</si>
  <si>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</si>
  <si>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</si>
  <si>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</si>
  <si>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</si>
  <si>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</si>
  <si>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</si>
  <si>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</si>
  <si>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</si>
  <si>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</si>
  <si>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</si>
  <si>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</si>
  <si>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</si>
  <si>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</si>
  <si>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</si>
  <si>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</si>
  <si>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</si>
  <si>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</si>
  <si>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</si>
  <si>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</si>
  <si>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</si>
  <si>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</si>
  <si>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</si>
  <si>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</si>
  <si>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</si>
  <si>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</si>
  <si>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</si>
  <si>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</si>
  <si>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</si>
  <si>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</si>
  <si>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</si>
  <si>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</si>
  <si>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</si>
  <si>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</si>
  <si>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</si>
  <si>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</si>
  <si>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</si>
  <si>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</si>
  <si>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</si>
  <si>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</si>
  <si>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</si>
  <si>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</si>
  <si>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</si>
  <si>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</si>
  <si>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</si>
  <si>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</si>
  <si>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</si>
  <si>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</si>
  <si>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</si>
  <si>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</si>
  <si>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</si>
  <si>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</si>
  <si>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</si>
  <si>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</si>
  <si>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</si>
  <si>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</si>
  <si>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</si>
  <si>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</si>
  <si>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</si>
  <si>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</si>
  <si>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</si>
  <si>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</si>
  <si>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</si>
  <si>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</si>
  <si>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</si>
  <si>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</si>
  <si>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</si>
  <si>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</si>
  <si>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</si>
  <si>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</si>
  <si>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</si>
  <si>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</si>
  <si>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</si>
  <si>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</si>
  <si>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</si>
  <si>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</si>
  <si>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</si>
  <si>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</si>
  <si>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</si>
  <si>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</si>
  <si>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</si>
  <si>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</si>
  <si>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</si>
  <si>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</si>
  <si>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</si>
  <si>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</si>
  <si>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</si>
  <si>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</si>
  <si>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</si>
  <si>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</si>
  <si>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</si>
  <si>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</si>
  <si>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</si>
  <si>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</si>
  <si>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</si>
  <si>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</si>
  <si>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</si>
  <si>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</si>
  <si>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</si>
  <si>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</si>
  <si>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</si>
  <si>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</si>
  <si>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</si>
  <si>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</si>
  <si>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</si>
  <si>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</si>
  <si>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</si>
  <si>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</si>
  <si>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</si>
  <si>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</si>
  <si>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</si>
  <si>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</si>
  <si>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</si>
  <si>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</si>
  <si>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</si>
  <si>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</si>
  <si>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</si>
  <si>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</si>
  <si>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</si>
  <si>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</si>
  <si>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</si>
  <si>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</si>
  <si>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</si>
  <si>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</si>
  <si>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</si>
  <si>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</si>
  <si>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</si>
  <si>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</si>
  <si>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</si>
  <si>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</si>
  <si>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</si>
  <si>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</si>
  <si>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</si>
  <si>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</si>
  <si>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</si>
  <si>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</si>
  <si>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</si>
  <si>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</si>
  <si>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</si>
  <si>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</si>
  <si>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</si>
  <si>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</si>
  <si>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</si>
  <si>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</si>
  <si>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</si>
  <si>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</si>
  <si>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</si>
  <si>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</si>
  <si>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</si>
  <si>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</si>
  <si>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</si>
  <si>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</si>
  <si>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</si>
  <si>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</si>
  <si>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</si>
  <si>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</si>
  <si>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</si>
  <si>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</si>
  <si>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</si>
  <si>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</si>
  <si>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</si>
  <si>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</si>
  <si>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</si>
  <si>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</si>
  <si>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</si>
  <si>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</si>
  <si>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</si>
  <si>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</si>
  <si>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</si>
  <si>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</si>
  <si>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</si>
  <si>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</si>
  <si>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</si>
  <si>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</si>
  <si>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</si>
  <si>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</si>
  <si>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</si>
  <si>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</si>
  <si>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</si>
  <si>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</si>
  <si>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</si>
  <si>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</si>
  <si>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</si>
  <si>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</si>
  <si>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</si>
  <si>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</si>
  <si>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</si>
  <si>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</si>
  <si>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</si>
  <si>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</si>
  <si>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</si>
  <si>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</si>
  <si>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</si>
  <si>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</si>
  <si>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</si>
  <si>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</si>
  <si>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</si>
  <si>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</si>
  <si>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</si>
  <si>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</si>
  <si>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</si>
  <si>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</si>
  <si>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</si>
  <si>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</si>
  <si>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</si>
  <si>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</si>
  <si>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</si>
  <si>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</si>
  <si>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</si>
  <si>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</si>
  <si>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</si>
  <si>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</si>
  <si>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</si>
  <si>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</si>
  <si>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</si>
  <si>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</si>
  <si>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</si>
  <si>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</si>
  <si>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</si>
  <si>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</si>
  <si>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</si>
  <si>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</si>
  <si>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</si>
  <si>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</si>
  <si>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</si>
  <si>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</si>
  <si>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</si>
  <si>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</si>
  <si>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</si>
  <si>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</si>
  <si>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</si>
  <si>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</si>
  <si>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</si>
  <si>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</si>
  <si>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</si>
  <si>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</si>
  <si>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</si>
  <si>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</si>
  <si>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</si>
  <si>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</si>
  <si>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</si>
  <si>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</si>
  <si>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</si>
  <si>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</si>
  <si>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</si>
  <si>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</si>
  <si>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</si>
  <si>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</si>
  <si>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</si>
  <si>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</si>
  <si>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</si>
  <si>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</si>
  <si>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</si>
  <si>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</si>
  <si>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</si>
  <si>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</si>
  <si>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</si>
  <si>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</si>
  <si>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</si>
  <si>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</si>
  <si>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</si>
  <si>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</si>
  <si>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</si>
  <si>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</si>
  <si>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</si>
  <si>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</si>
  <si>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</si>
  <si>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</si>
  <si>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</si>
  <si>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</si>
  <si>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</si>
  <si>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</si>
  <si>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</si>
  <si>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</si>
  <si>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</si>
  <si>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</si>
  <si>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</si>
  <si>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</si>
  <si>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</si>
  <si>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</si>
  <si>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</si>
  <si>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</si>
  <si>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</si>
  <si>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</si>
  <si>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</si>
  <si>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</si>
  <si>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</si>
  <si>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</si>
  <si>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</si>
  <si>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</si>
  <si>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</si>
  <si>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</si>
  <si>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</si>
  <si>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</si>
  <si>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</si>
  <si>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</si>
  <si>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</si>
  <si>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</si>
  <si>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</si>
  <si>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</si>
  <si>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</si>
  <si>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</si>
  <si>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</si>
  <si>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</si>
  <si>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</si>
  <si>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</si>
  <si>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</si>
  <si>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</si>
  <si>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</si>
  <si>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</si>
  <si>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</si>
  <si>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</si>
  <si>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</si>
  <si>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</si>
  <si>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</si>
  <si>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</si>
  <si>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</si>
  <si>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</si>
  <si>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</si>
  <si>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</si>
  <si>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</si>
  <si>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</si>
  <si>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</si>
  <si>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</si>
  <si>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</si>
  <si>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</si>
  <si>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</si>
  <si>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</si>
  <si>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</si>
  <si>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</si>
  <si>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</si>
  <si>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</si>
  <si>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</si>
  <si>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</si>
  <si>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</si>
  <si>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</si>
  <si>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</si>
  <si>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</si>
  <si>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</si>
  <si>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</si>
  <si>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</si>
  <si>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</si>
  <si>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</si>
  <si>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</si>
  <si>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</si>
  <si>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</si>
  <si>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</si>
  <si>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</si>
  <si>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</si>
  <si>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</si>
  <si>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</si>
  <si>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</si>
  <si>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</si>
  <si>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</si>
  <si>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</si>
  <si>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</si>
  <si>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</si>
  <si>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</si>
  <si>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</si>
  <si>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</si>
  <si>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</si>
  <si>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</si>
  <si>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</si>
  <si>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</si>
  <si>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</si>
  <si>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</si>
  <si>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</si>
  <si>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</si>
  <si>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</si>
  <si>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</si>
  <si>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</si>
  <si>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</si>
  <si>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</si>
  <si>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</si>
  <si>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</si>
  <si>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</si>
  <si>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</si>
  <si>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</si>
  <si>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</si>
  <si>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</si>
  <si>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</si>
  <si>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</si>
  <si>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</si>
  <si>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</si>
  <si>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</si>
  <si>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</si>
  <si>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</si>
  <si>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</si>
  <si>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</si>
  <si>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</si>
  <si>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</si>
  <si>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</si>
  <si>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</si>
  <si>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</si>
  <si>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</si>
  <si>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</si>
  <si>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</si>
  <si>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</si>
  <si>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</si>
  <si>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</si>
  <si>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</si>
  <si>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</si>
  <si>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</si>
  <si>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</si>
  <si>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</si>
  <si>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</si>
  <si>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</si>
  <si>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</si>
  <si>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</si>
  <si>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</si>
  <si>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</si>
  <si>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</si>
  <si>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</si>
  <si>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</si>
  <si>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</si>
  <si>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</si>
  <si>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</si>
  <si>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</si>
  <si>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</si>
  <si>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</si>
  <si>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</si>
  <si>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</si>
  <si>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</si>
  <si>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</si>
  <si>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</si>
  <si>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</si>
  <si>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</si>
  <si>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</si>
  <si>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</si>
  <si>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</si>
  <si>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</si>
  <si>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</si>
  <si>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</si>
  <si>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</si>
  <si>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</si>
  <si>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</si>
  <si>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</si>
  <si>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</si>
  <si>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</si>
  <si>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</si>
  <si>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</si>
  <si>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</si>
  <si>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</si>
  <si>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</si>
  <si>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</si>
  <si>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</si>
  <si>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</si>
  <si>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</si>
  <si>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</si>
  <si>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</si>
  <si>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</si>
  <si>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</si>
  <si>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</si>
  <si>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</si>
  <si>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</si>
  <si>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</si>
  <si>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</si>
  <si>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</si>
  <si>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</si>
  <si>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</si>
  <si>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</si>
  <si>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</si>
  <si>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</si>
  <si>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</si>
  <si>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</si>
  <si>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</si>
  <si>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</si>
  <si>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</si>
  <si>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</si>
  <si>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</si>
  <si>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</si>
  <si>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</si>
  <si>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</si>
  <si>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</si>
  <si>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</si>
  <si>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</si>
  <si>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</si>
  <si>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</si>
  <si>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</si>
  <si>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</si>
  <si>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</si>
  <si>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</si>
  <si>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</si>
  <si>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</si>
  <si>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</si>
  <si>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</si>
  <si>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</si>
  <si>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</si>
  <si>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</si>
  <si>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</si>
  <si>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</si>
  <si>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</si>
  <si>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</si>
  <si>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</si>
  <si>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</si>
  <si>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</si>
  <si>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</si>
  <si>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</si>
  <si>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</si>
  <si>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</si>
  <si>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</si>
  <si>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</si>
  <si>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</si>
  <si>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</si>
  <si>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</si>
  <si>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</si>
  <si>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</si>
  <si>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</si>
  <si>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</si>
  <si>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</si>
  <si>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</si>
  <si>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</si>
  <si>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</si>
  <si>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</si>
  <si>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</si>
  <si>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</si>
  <si>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</si>
  <si>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</si>
  <si>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</si>
  <si>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</si>
  <si>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</si>
  <si>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</si>
  <si>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</si>
  <si>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</si>
  <si>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</si>
  <si>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</si>
  <si>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</si>
  <si>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</si>
  <si>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</si>
  <si>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</si>
  <si>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</si>
  <si>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</si>
  <si>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</si>
  <si>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</si>
  <si>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</si>
  <si>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</si>
  <si>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</si>
  <si>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</si>
  <si>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</si>
  <si>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</si>
  <si>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</si>
  <si>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</si>
  <si>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</si>
  <si>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</si>
  <si>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</si>
  <si>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</si>
  <si>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</si>
  <si>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</si>
  <si>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</si>
  <si>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</si>
  <si>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</si>
  <si>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</si>
  <si>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</si>
  <si>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</si>
  <si>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</si>
  <si>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</si>
  <si>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</si>
  <si>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</si>
  <si>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</si>
  <si>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</si>
  <si>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</si>
  <si>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</si>
  <si>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</si>
  <si>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</si>
  <si>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</si>
  <si>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</si>
  <si>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</si>
  <si>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</si>
  <si>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</si>
  <si>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</si>
  <si>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</si>
  <si>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</si>
  <si>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</si>
  <si>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</si>
  <si>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</si>
  <si>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</si>
  <si>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</si>
  <si>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</si>
  <si>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</si>
  <si>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</si>
  <si>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</si>
  <si>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</si>
  <si>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</si>
  <si>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</si>
  <si>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</si>
  <si>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</si>
  <si>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</si>
  <si>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</si>
  <si>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</si>
  <si>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</si>
  <si>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</si>
  <si>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</si>
  <si>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</si>
  <si>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</si>
  <si>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</si>
  <si>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</si>
  <si>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</si>
  <si>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</si>
  <si>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</si>
  <si>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</si>
  <si>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</si>
  <si>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</si>
  <si>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</si>
  <si>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</si>
  <si>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</si>
  <si>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</si>
  <si>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</si>
  <si>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</si>
  <si>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</si>
  <si>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</si>
  <si>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</si>
  <si>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</si>
  <si>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</si>
  <si>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</si>
  <si>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</si>
  <si>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</si>
  <si>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</si>
  <si>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</si>
  <si>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</si>
  <si>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</si>
  <si>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</si>
  <si>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</si>
  <si>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</si>
  <si>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</si>
  <si>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</si>
  <si>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</si>
  <si>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</si>
  <si>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</si>
  <si>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</si>
  <si>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</si>
  <si>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</si>
  <si>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</si>
  <si>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</si>
  <si>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</si>
  <si>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</si>
  <si>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</si>
  <si>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</si>
  <si>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</si>
  <si>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</si>
  <si>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</si>
  <si>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</si>
  <si>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</si>
  <si>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</si>
  <si>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</si>
  <si>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</si>
  <si>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</si>
  <si>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</si>
  <si>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</si>
  <si>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</si>
  <si>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</si>
  <si>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</si>
  <si>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</si>
  <si>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</si>
  <si>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</si>
  <si>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</si>
  <si>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</si>
  <si>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</si>
  <si>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</si>
  <si>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</si>
  <si>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</si>
  <si>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</si>
  <si>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</si>
  <si>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</si>
  <si>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</si>
  <si>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</si>
  <si>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</si>
  <si>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</si>
  <si>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</si>
  <si>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</si>
  <si>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</si>
  <si>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</si>
  <si>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</si>
  <si>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</si>
  <si>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</si>
  <si>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</si>
  <si>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</si>
  <si>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</si>
  <si>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</si>
  <si>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</si>
  <si>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</si>
  <si>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</si>
  <si>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</si>
  <si>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</si>
  <si>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</si>
  <si>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</si>
  <si>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</si>
  <si>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</si>
  <si>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</si>
  <si>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</si>
  <si>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</si>
  <si>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</si>
  <si>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</si>
  <si>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</si>
  <si>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</si>
  <si>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</si>
  <si>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</si>
  <si>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</si>
  <si>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</si>
  <si>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</si>
  <si>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</si>
  <si>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</si>
  <si>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</si>
  <si>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</si>
  <si>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</si>
  <si>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</si>
  <si>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</si>
  <si>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</si>
  <si>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</si>
  <si>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</si>
  <si>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</si>
  <si>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</si>
  <si>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</si>
  <si>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</si>
  <si>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</si>
  <si>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</si>
  <si>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</si>
  <si>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</si>
  <si>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</si>
  <si>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</si>
  <si>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</si>
  <si>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</si>
  <si>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</si>
  <si>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</si>
  <si>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</si>
  <si>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</si>
  <si>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</si>
  <si>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</si>
  <si>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</si>
  <si>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</si>
  <si>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</si>
  <si>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</si>
  <si>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</si>
  <si>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</si>
  <si>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</si>
  <si>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</si>
  <si>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</si>
  <si>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</si>
  <si>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</si>
  <si>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</si>
  <si>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</si>
  <si>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</si>
  <si>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</si>
  <si>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</si>
  <si>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</si>
  <si>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</si>
  <si>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</si>
  <si>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</si>
  <si>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</si>
  <si>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</si>
  <si>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</si>
  <si>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</si>
  <si>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</si>
  <si>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</si>
  <si>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</si>
  <si>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</si>
  <si>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</si>
  <si>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</si>
  <si>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</si>
  <si>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</si>
  <si>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</si>
  <si>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</si>
  <si>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</si>
  <si>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</si>
  <si>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</si>
  <si>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</si>
  <si>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</si>
  <si>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</si>
  <si>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</si>
  <si>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</si>
  <si>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</si>
  <si>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</si>
  <si>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</si>
  <si>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</si>
  <si>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</si>
  <si>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</si>
  <si>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</si>
  <si>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</si>
  <si>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</si>
  <si>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</si>
  <si>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</si>
  <si>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</si>
  <si>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</si>
  <si>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</si>
  <si>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</si>
  <si>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</si>
  <si>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</si>
  <si>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</si>
  <si>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</si>
  <si>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</si>
  <si>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</si>
  <si>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</si>
  <si>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</si>
  <si>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</si>
  <si>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</si>
  <si>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</si>
  <si>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</si>
  <si>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</si>
  <si>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</si>
  <si>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</si>
  <si>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</si>
  <si>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</si>
  <si>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</si>
  <si>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</si>
  <si>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</si>
  <si>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</si>
  <si>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</si>
  <si>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</si>
  <si>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</si>
  <si>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</si>
  <si>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</si>
  <si>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</si>
  <si>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</si>
  <si>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</si>
  <si>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</si>
  <si>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</si>
  <si>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</si>
  <si>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</si>
  <si>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</si>
  <si>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</si>
  <si>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</si>
  <si>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</si>
  <si>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</si>
  <si>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</si>
  <si>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</si>
  <si>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</si>
  <si>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</si>
  <si>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</si>
  <si>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</si>
  <si>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</si>
  <si>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</si>
  <si>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</si>
  <si>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</si>
  <si>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</si>
  <si>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</si>
  <si>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</si>
  <si>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</si>
  <si>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</si>
  <si>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</si>
  <si>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</si>
  <si>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</si>
  <si>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</si>
  <si>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</si>
  <si>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</si>
  <si>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</si>
  <si>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</si>
  <si>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</si>
  <si>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</si>
  <si>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</si>
  <si>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</si>
  <si>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</si>
  <si>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</si>
  <si>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</si>
  <si>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</si>
  <si>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</si>
  <si>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</si>
  <si>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</si>
  <si>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</si>
  <si>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</si>
  <si>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</si>
  <si>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</si>
  <si>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</si>
  <si>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</si>
  <si>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</si>
  <si>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</si>
  <si>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</si>
  <si>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</si>
  <si>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</si>
  <si>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</si>
  <si>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</si>
  <si>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</si>
  <si>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</si>
  <si>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</si>
  <si>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</si>
  <si>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</si>
  <si>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</si>
  <si>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</si>
  <si>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</si>
  <si>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</si>
  <si>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</si>
  <si>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</si>
  <si>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</si>
  <si>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</si>
  <si>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</si>
  <si>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</si>
  <si>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</si>
  <si>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</si>
  <si>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</si>
  <si>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</si>
  <si>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</si>
  <si>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</si>
  <si>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</si>
  <si>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</si>
  <si>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</si>
  <si>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</si>
  <si>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</si>
  <si>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</si>
  <si>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</si>
  <si>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</si>
  <si>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</si>
  <si>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</si>
  <si>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</si>
  <si>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</si>
  <si>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</si>
  <si>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</si>
  <si>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</si>
  <si>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</si>
  <si>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</si>
  <si>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</si>
  <si>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</si>
  <si>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</si>
  <si>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</si>
  <si>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</si>
  <si>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</si>
  <si>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</si>
  <si>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</si>
  <si>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</si>
  <si>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</si>
  <si>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</si>
  <si>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</si>
  <si>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</si>
  <si>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</si>
  <si>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</si>
  <si>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</si>
  <si>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</si>
  <si>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</si>
  <si>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</si>
  <si>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</si>
  <si>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</si>
  <si>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</si>
  <si>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</si>
  <si>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</si>
  <si>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</si>
  <si>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</si>
  <si>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</si>
  <si>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</si>
  <si>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</si>
  <si>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</si>
  <si>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</si>
  <si>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</si>
  <si>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</si>
  <si>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</si>
  <si>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</si>
  <si>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</si>
  <si>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</si>
  <si>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</si>
  <si>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</si>
  <si>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</si>
  <si>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</si>
  <si>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</si>
  <si>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</si>
  <si>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</si>
  <si>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</si>
  <si>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</si>
  <si>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</si>
  <si>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</si>
  <si>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</si>
  <si>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</si>
  <si>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</si>
  <si>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</si>
  <si>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</si>
  <si>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</si>
  <si>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</si>
  <si>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</si>
  <si>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</si>
  <si>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</si>
  <si>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</si>
  <si>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</si>
  <si>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</si>
  <si>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</si>
  <si>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</si>
  <si>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</si>
  <si>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</si>
  <si>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</si>
  <si>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</si>
  <si>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</si>
  <si>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</si>
  <si>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</si>
  <si>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</si>
  <si>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</si>
  <si>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</si>
  <si>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</si>
  <si>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</si>
  <si>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</si>
  <si>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</si>
  <si>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</si>
  <si>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</si>
  <si>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</si>
  <si>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</si>
  <si>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</si>
  <si>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</si>
  <si>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</si>
  <si>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</si>
  <si>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</si>
  <si>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</si>
  <si>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</si>
  <si>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</si>
  <si>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</si>
  <si>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</si>
  <si>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</si>
  <si>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</si>
  <si>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</si>
  <si>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</si>
  <si>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</si>
  <si>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</si>
  <si>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</si>
  <si>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</si>
  <si>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</si>
  <si>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</si>
  <si>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</si>
  <si>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</si>
  <si>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</si>
  <si>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</si>
  <si>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</si>
  <si>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</si>
  <si>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</si>
  <si>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</si>
  <si>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</si>
  <si>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</si>
  <si>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</si>
  <si>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</si>
  <si>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</si>
  <si>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</si>
  <si>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</si>
  <si>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</si>
  <si>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</si>
  <si>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</si>
  <si>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</si>
  <si>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</si>
  <si>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</si>
  <si>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</si>
  <si>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</si>
  <si>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</si>
  <si>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</si>
  <si>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</si>
  <si>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</si>
  <si>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</si>
  <si>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</si>
  <si>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</si>
  <si>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</si>
  <si>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</si>
  <si>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</si>
  <si>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</si>
  <si>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</si>
  <si>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</si>
  <si>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</si>
  <si>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</si>
  <si>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</si>
  <si>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</si>
  <si>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</si>
  <si>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</si>
  <si>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</si>
  <si>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</si>
  <si>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</si>
  <si>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</si>
  <si>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</si>
  <si>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</si>
  <si>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</si>
  <si>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</si>
  <si>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</si>
  <si>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</si>
  <si>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</si>
  <si>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</si>
  <si>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</si>
  <si>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</si>
  <si>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</si>
  <si>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</si>
  <si>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</si>
  <si>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</si>
  <si>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</si>
  <si>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</si>
  <si>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</si>
  <si>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</si>
  <si>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</si>
  <si>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</si>
  <si>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</si>
  <si>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</si>
  <si>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</si>
  <si>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</si>
  <si>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</si>
  <si>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</si>
  <si>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</si>
  <si>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</si>
  <si>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</si>
  <si>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</si>
  <si>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</si>
  <si>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</si>
  <si>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</si>
  <si>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</si>
  <si>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</si>
  <si>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</si>
  <si>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</si>
  <si>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</si>
  <si>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</si>
  <si>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</si>
  <si>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</si>
  <si>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</si>
  <si>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</si>
  <si>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</si>
  <si>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</si>
  <si>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</si>
  <si>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</si>
  <si>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</si>
  <si>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</si>
  <si>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</si>
  <si>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</si>
  <si>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</si>
  <si>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</si>
  <si>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</si>
  <si>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</si>
  <si>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</si>
  <si>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</si>
  <si>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</si>
  <si>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</si>
  <si>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</si>
  <si>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</si>
  <si>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</si>
  <si>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</si>
  <si>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</si>
  <si>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</si>
  <si>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</si>
  <si>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</si>
  <si>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</si>
  <si>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</si>
  <si>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</si>
  <si>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</si>
  <si>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</si>
  <si>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</si>
  <si>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</si>
  <si>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</si>
  <si>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</si>
  <si>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</si>
  <si>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</si>
  <si>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</si>
  <si>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</si>
  <si>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</si>
  <si>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</si>
  <si>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</si>
  <si>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</si>
  <si>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</si>
  <si>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</si>
  <si>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</si>
  <si>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</si>
  <si>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</si>
  <si>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</si>
  <si>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</si>
  <si>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</si>
  <si>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</si>
  <si>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</si>
  <si>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</si>
  <si>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</si>
  <si>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</si>
  <si>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</si>
  <si>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</si>
  <si>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</si>
  <si>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</si>
  <si>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</si>
  <si>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</si>
  <si>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</si>
  <si>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</si>
  <si>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</si>
  <si>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</si>
  <si>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</si>
  <si>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</si>
  <si>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</si>
  <si>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</si>
  <si>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</si>
  <si>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</si>
  <si>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</si>
  <si>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</si>
  <si>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</si>
  <si>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</si>
  <si>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</si>
  <si>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</si>
  <si>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</si>
  <si>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</si>
  <si>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</si>
  <si>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</si>
  <si>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</si>
  <si>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</si>
  <si>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</si>
  <si>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</si>
  <si>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</si>
  <si>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</si>
  <si>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</si>
  <si>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</si>
  <si>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</si>
  <si>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</si>
  <si>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</si>
  <si>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</si>
  <si>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</si>
  <si>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</si>
  <si>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</si>
  <si>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</si>
  <si>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</si>
  <si>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</si>
  <si>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</si>
  <si>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</si>
  <si>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</si>
  <si>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</si>
  <si>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</si>
  <si>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</si>
  <si>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</si>
  <si>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</si>
  <si>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</si>
  <si>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</si>
  <si>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</si>
  <si>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</si>
  <si>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</si>
  <si>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</si>
  <si>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</si>
  <si>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</si>
  <si>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</si>
  <si>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</si>
  <si>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</si>
  <si>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</si>
  <si>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</si>
  <si>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</si>
  <si>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</si>
  <si>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</si>
  <si>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</si>
  <si>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</si>
  <si>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</si>
  <si>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</si>
  <si>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</si>
  <si>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</si>
  <si>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</si>
  <si>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</si>
  <si>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</si>
  <si>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</si>
  <si>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</si>
  <si>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</si>
  <si>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</si>
  <si>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</si>
  <si>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</si>
  <si>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</si>
  <si>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</si>
  <si>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</si>
  <si>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</si>
  <si>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</si>
  <si>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</si>
  <si>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</si>
  <si>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</si>
  <si>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</si>
  <si>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</si>
  <si>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</si>
  <si>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</si>
  <si>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</si>
  <si>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</si>
  <si>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</si>
  <si>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</si>
  <si>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</si>
  <si>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</si>
  <si>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</si>
  <si>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</si>
  <si>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</si>
  <si>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</si>
  <si>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</si>
  <si>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</si>
  <si>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</si>
  <si>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</si>
  <si>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</si>
  <si>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</si>
  <si>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</si>
  <si>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</si>
  <si>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</si>
  <si>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</si>
  <si>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</si>
  <si>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</si>
  <si>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</si>
  <si>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</si>
  <si>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</si>
  <si>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</si>
  <si>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</si>
  <si>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</si>
  <si>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</si>
  <si>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</si>
  <si>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</si>
  <si>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</si>
  <si>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</si>
  <si>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</si>
  <si>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</si>
  <si>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</si>
  <si>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</si>
  <si>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</si>
  <si>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</si>
  <si>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</si>
  <si>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</si>
  <si>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</si>
  <si>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</si>
  <si>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</si>
  <si>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</si>
  <si>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</si>
  <si>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</si>
  <si>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</si>
  <si>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</si>
  <si>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</si>
  <si>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</si>
  <si>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</si>
  <si>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</si>
  <si>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</si>
  <si>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</si>
  <si>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</si>
  <si>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</si>
  <si>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</si>
  <si>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</si>
  <si>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</si>
  <si>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</si>
  <si>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</si>
  <si>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</si>
  <si>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</si>
  <si>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</si>
  <si>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</si>
  <si>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</si>
  <si>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</si>
  <si>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</si>
  <si>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</si>
  <si>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</si>
  <si>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</si>
  <si>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</si>
  <si>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</si>
  <si>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</si>
  <si>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</si>
  <si>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</si>
  <si>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</si>
  <si>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</si>
  <si>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</si>
  <si>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</si>
  <si>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</si>
  <si>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</si>
  <si>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</si>
  <si>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</si>
  <si>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</si>
  <si>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</si>
  <si>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</si>
  <si>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</si>
  <si>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</si>
  <si>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</si>
  <si>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</si>
  <si>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</si>
  <si>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</si>
  <si>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</si>
  <si>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</si>
  <si>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</si>
  <si>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</si>
  <si>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</si>
  <si>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</si>
  <si>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</si>
  <si>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</si>
  <si>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</si>
  <si>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</si>
  <si>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</si>
  <si>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</si>
  <si>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</si>
  <si>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</si>
  <si>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</si>
  <si>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</si>
  <si>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</si>
  <si>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</si>
  <si>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</si>
  <si>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</si>
  <si>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</si>
  <si>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</si>
  <si>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</si>
  <si>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</si>
  <si>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</si>
  <si>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</si>
  <si>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</si>
  <si>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</si>
  <si>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</si>
  <si>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</si>
  <si>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</si>
  <si>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</si>
  <si>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</si>
  <si>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</si>
  <si>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</si>
  <si>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</si>
  <si>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</si>
  <si>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</si>
  <si>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</si>
  <si>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</si>
  <si>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</si>
  <si>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</si>
  <si>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</si>
  <si>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</si>
  <si>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</si>
  <si>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</si>
  <si>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</si>
  <si>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</si>
  <si>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</si>
  <si>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</si>
  <si>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</si>
  <si>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</si>
  <si>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</si>
  <si>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</si>
  <si>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</si>
  <si>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</si>
  <si>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</si>
  <si>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</si>
  <si>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</si>
  <si>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</si>
  <si>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</si>
  <si>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</si>
  <si>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</si>
  <si>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</si>
  <si>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</si>
  <si>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</si>
  <si>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</si>
  <si>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</si>
  <si>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</si>
  <si>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</si>
  <si>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</si>
  <si>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</si>
  <si>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</si>
  <si>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</si>
  <si>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</si>
  <si>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</si>
  <si>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</si>
  <si>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</si>
  <si>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</si>
  <si>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</si>
  <si>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</si>
  <si>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</si>
  <si>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</si>
  <si>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</si>
  <si>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</si>
  <si>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</si>
  <si>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</si>
  <si>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</si>
  <si>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</si>
  <si>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</si>
  <si>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</si>
  <si>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</si>
  <si>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</si>
  <si>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</si>
  <si>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</si>
  <si>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</si>
  <si>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</si>
  <si>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</si>
  <si>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</si>
  <si>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</si>
  <si>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</si>
  <si>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</si>
  <si>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</si>
  <si>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</si>
  <si>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</si>
  <si>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</si>
  <si>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</si>
  <si>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</si>
  <si>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</si>
  <si>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</si>
  <si>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</si>
  <si>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</si>
  <si>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</si>
  <si>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</si>
  <si>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</si>
  <si>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</si>
  <si>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</si>
  <si>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</si>
  <si>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</si>
  <si>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</si>
  <si>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</si>
  <si>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</si>
  <si>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</si>
  <si>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</si>
  <si>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</si>
  <si>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</si>
  <si>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</si>
  <si>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</si>
  <si>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</si>
  <si>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</si>
  <si>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</si>
  <si>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</si>
  <si>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</si>
  <si>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</si>
  <si>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</si>
  <si>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</si>
  <si>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</si>
  <si>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</si>
  <si>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</si>
  <si>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</si>
  <si>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</si>
  <si>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</si>
  <si>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</si>
  <si>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</si>
  <si>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</si>
  <si>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</si>
  <si>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</si>
  <si>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</si>
  <si>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</si>
  <si>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</si>
  <si>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</si>
  <si>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</si>
  <si>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</si>
  <si>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</si>
  <si>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</si>
  <si>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</si>
  <si>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</si>
  <si>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</si>
  <si>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</si>
  <si>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</si>
  <si>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</si>
  <si>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</si>
  <si>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</si>
  <si>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</si>
  <si>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</si>
  <si>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</si>
  <si>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</si>
  <si>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</si>
  <si>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</si>
  <si>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</si>
  <si>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</si>
  <si>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</si>
  <si>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</si>
  <si>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</si>
  <si>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</si>
  <si>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</si>
  <si>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</si>
  <si>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</si>
  <si>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</si>
  <si>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</si>
  <si>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</si>
  <si>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</si>
  <si>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</si>
  <si>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</si>
  <si>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</si>
  <si>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</si>
  <si>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</si>
  <si>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</si>
  <si>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</si>
  <si>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</si>
  <si>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</si>
  <si>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</si>
  <si>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</si>
  <si>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</si>
  <si>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</si>
  <si>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</si>
  <si>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</si>
  <si>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</si>
  <si>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</si>
  <si>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</si>
  <si>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</si>
  <si>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</si>
  <si>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</si>
  <si>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</si>
  <si>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</si>
  <si>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</si>
  <si>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</si>
  <si>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</si>
  <si>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</si>
  <si>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</si>
  <si>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</si>
  <si>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</si>
  <si>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</si>
  <si>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</si>
  <si>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</si>
  <si>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</si>
  <si>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</si>
  <si>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</si>
  <si>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</si>
  <si>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</si>
  <si>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</si>
  <si>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</si>
  <si>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</si>
  <si>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</si>
  <si>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</si>
  <si>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</si>
  <si>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</si>
  <si>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</si>
  <si>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</si>
  <si>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</si>
  <si>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</si>
  <si>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</si>
  <si>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</si>
  <si>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</si>
  <si>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</si>
  <si>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</si>
  <si>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</si>
  <si>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</si>
  <si>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</si>
  <si>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</si>
  <si>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</si>
  <si>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</si>
  <si>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</si>
  <si>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</si>
  <si>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</si>
  <si>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</si>
  <si>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</si>
  <si>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</si>
  <si>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</si>
  <si>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</si>
  <si>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</si>
  <si>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</si>
  <si>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</si>
  <si>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</si>
  <si>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</si>
  <si>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</si>
  <si>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</si>
  <si>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</si>
  <si>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</si>
  <si>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</si>
  <si>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</si>
  <si>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</si>
  <si>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</si>
  <si>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</si>
  <si>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</si>
  <si>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</si>
  <si>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</si>
  <si>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</si>
  <si>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</si>
  <si>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</si>
  <si>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</si>
  <si>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</si>
  <si>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</si>
  <si>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</si>
  <si>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</si>
  <si>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</si>
  <si>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</si>
  <si>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</si>
  <si>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</si>
  <si>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</si>
  <si>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</si>
  <si>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</si>
  <si>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</si>
  <si>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</si>
  <si>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</si>
  <si>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</si>
  <si>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</si>
  <si>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</si>
  <si>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</si>
  <si>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</si>
  <si>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</si>
  <si>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</si>
  <si>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</si>
  <si>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</si>
  <si>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</si>
  <si>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</si>
  <si>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</si>
  <si>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</si>
  <si>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</si>
  <si>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</si>
  <si>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</si>
  <si>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</si>
  <si>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</si>
  <si>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</si>
  <si>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</si>
  <si>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</si>
  <si>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</si>
  <si>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</si>
  <si>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</si>
  <si>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</si>
  <si>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</si>
  <si>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</si>
  <si>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</si>
  <si>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</si>
  <si>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</si>
  <si>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</si>
  <si>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</si>
  <si>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</si>
  <si>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</si>
  <si>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</si>
  <si>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</si>
  <si>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</si>
  <si>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</si>
  <si>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</si>
  <si>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</si>
  <si>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</si>
  <si>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</si>
  <si>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</si>
  <si>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</si>
  <si>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</si>
  <si>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</si>
  <si>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</si>
  <si>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</si>
  <si>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</si>
  <si>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</si>
  <si>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</si>
  <si>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</si>
  <si>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</si>
  <si>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</si>
  <si>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</si>
  <si>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</si>
  <si>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</si>
  <si>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</si>
  <si>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</si>
  <si>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</si>
  <si>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</si>
  <si>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</si>
  <si>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</si>
  <si>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</si>
  <si>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</si>
  <si>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</si>
  <si>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</si>
  <si>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</si>
  <si>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</si>
  <si>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</si>
  <si>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</si>
  <si>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</si>
  <si>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</si>
  <si>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</si>
  <si>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</si>
  <si>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</si>
  <si>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</si>
  <si>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</si>
  <si>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</si>
  <si>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</si>
  <si>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</si>
  <si>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</si>
  <si>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</si>
  <si>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</si>
  <si>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</si>
  <si>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</si>
  <si>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</si>
  <si>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</si>
  <si>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</si>
  <si>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</si>
  <si>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</si>
  <si>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</si>
  <si>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</si>
  <si>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</si>
  <si>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</si>
  <si>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</si>
  <si>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</si>
  <si>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</si>
  <si>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</si>
  <si>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</si>
  <si>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</si>
  <si>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</si>
  <si>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</si>
  <si>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</si>
  <si>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</si>
  <si>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</si>
  <si>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</si>
  <si>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</si>
  <si>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</si>
  <si>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</si>
  <si>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</si>
  <si>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</si>
  <si>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</si>
  <si>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</si>
  <si>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</si>
  <si>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</si>
  <si>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</si>
  <si>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</si>
  <si>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</si>
  <si>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</si>
  <si>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</si>
  <si>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</si>
  <si>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</si>
  <si>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</si>
  <si>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</si>
  <si>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</si>
  <si>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</si>
  <si>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</si>
  <si>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</si>
  <si>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</si>
  <si>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</si>
  <si>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</si>
  <si>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</si>
  <si>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</si>
  <si>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</si>
  <si>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</si>
  <si>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</si>
  <si>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</si>
  <si>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</si>
  <si>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</si>
  <si>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</si>
  <si>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</si>
  <si>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</si>
  <si>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</si>
  <si>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</si>
  <si>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</si>
  <si>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</si>
  <si>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</si>
  <si>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</si>
  <si>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</si>
  <si>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</si>
  <si>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</si>
  <si>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</si>
  <si>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</si>
  <si>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</si>
  <si>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</si>
  <si>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</si>
  <si>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</si>
  <si>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</si>
  <si>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</si>
  <si>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</si>
  <si>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</si>
  <si>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</si>
  <si>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</si>
  <si>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</si>
  <si>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</si>
  <si>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</si>
  <si>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</si>
  <si>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</si>
  <si>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</si>
  <si>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</si>
  <si>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</si>
  <si>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</si>
  <si>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</si>
  <si>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</si>
  <si>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</si>
  <si>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</si>
  <si>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</si>
  <si>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</si>
  <si>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</si>
  <si>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</si>
  <si>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</si>
  <si>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</si>
  <si>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</si>
  <si>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</si>
  <si>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</si>
  <si>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</si>
  <si>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</si>
  <si>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</si>
  <si>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</si>
  <si>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</si>
  <si>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</si>
  <si>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</si>
  <si>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</si>
  <si>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</si>
  <si>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</si>
  <si>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</si>
  <si>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</si>
  <si>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</si>
  <si>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</si>
  <si>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</si>
  <si>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</si>
  <si>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</si>
  <si>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</si>
  <si>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</si>
  <si>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</si>
  <si>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</si>
  <si>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</si>
  <si>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</si>
  <si>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</si>
  <si>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</si>
  <si>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</si>
  <si>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</si>
  <si>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</si>
  <si>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</si>
  <si>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</si>
  <si>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</si>
  <si>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</si>
  <si>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</si>
  <si>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</si>
  <si>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</si>
  <si>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</si>
  <si>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</si>
  <si>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</si>
  <si>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</si>
  <si>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</si>
  <si>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</si>
  <si>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</si>
  <si>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</si>
  <si>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</si>
  <si>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</si>
  <si>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</si>
  <si>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</si>
  <si>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</si>
  <si>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</si>
  <si>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</si>
  <si>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</si>
  <si>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</si>
  <si>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</si>
  <si>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</si>
  <si>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</si>
  <si>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</si>
  <si>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</si>
  <si>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</si>
  <si>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</si>
  <si>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</si>
  <si>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</si>
  <si>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</si>
  <si>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</si>
  <si>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</si>
  <si>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</si>
  <si>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</si>
  <si>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</si>
  <si>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</si>
  <si>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</si>
  <si>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</si>
  <si>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</si>
  <si>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</si>
  <si>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</si>
  <si>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</si>
  <si>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</si>
  <si>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</si>
  <si>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</si>
  <si>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</si>
  <si>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</si>
  <si>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</si>
  <si>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</si>
  <si>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</si>
  <si>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</si>
  <si>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</si>
  <si>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</si>
  <si>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</si>
  <si>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</si>
  <si>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</si>
  <si>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</si>
  <si>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</si>
  <si>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</si>
  <si>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</si>
  <si>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</si>
  <si>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</si>
  <si>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</si>
  <si>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</si>
  <si>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</si>
  <si>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</si>
  <si>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</si>
  <si>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</si>
  <si>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</si>
  <si>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</si>
  <si>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</si>
  <si>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</si>
  <si>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</si>
  <si>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</si>
  <si>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</si>
  <si>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</si>
  <si>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</si>
  <si>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</si>
  <si>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</si>
  <si>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</si>
  <si>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</si>
  <si>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</si>
  <si>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</si>
  <si>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</si>
  <si>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</si>
  <si>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</si>
  <si>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</si>
  <si>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</si>
  <si>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</si>
  <si>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</si>
  <si>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</si>
  <si>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</si>
  <si>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</si>
  <si>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</si>
  <si>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</si>
  <si>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</si>
  <si>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</si>
  <si>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</si>
  <si>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</si>
  <si>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</si>
  <si>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</si>
  <si>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</si>
  <si>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</si>
  <si>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</si>
  <si>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</si>
  <si>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</si>
  <si>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</si>
  <si>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</si>
  <si>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</si>
  <si>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</si>
  <si>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</si>
  <si>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</si>
  <si>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</si>
  <si>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</si>
  <si>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</si>
  <si>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</si>
  <si>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</si>
  <si>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</si>
  <si>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</si>
  <si>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</si>
  <si>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</si>
  <si>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</si>
  <si>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</si>
  <si>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</si>
  <si>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</si>
  <si>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</si>
  <si>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</si>
  <si>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</si>
  <si>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</si>
  <si>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</si>
  <si>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</si>
  <si>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</si>
  <si>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</si>
  <si>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</si>
  <si>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</si>
  <si>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</si>
  <si>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</si>
  <si>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</si>
  <si>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</si>
  <si>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</si>
  <si>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</si>
  <si>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</si>
  <si>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</si>
  <si>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</si>
  <si>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</si>
  <si>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</si>
  <si>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</si>
  <si>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</si>
  <si>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</si>
  <si>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</si>
  <si>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</si>
  <si>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</si>
  <si>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</si>
  <si>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</si>
  <si>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</si>
  <si>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</si>
  <si>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</si>
  <si>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</si>
  <si>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</si>
  <si>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</si>
  <si>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</si>
  <si>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</si>
  <si>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</si>
  <si>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</si>
  <si>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</si>
  <si>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</si>
  <si>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</si>
  <si>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</si>
  <si>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</si>
  <si>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</si>
  <si>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</si>
  <si>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</si>
  <si>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</si>
  <si>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</si>
  <si>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</si>
  <si>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</si>
  <si>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</si>
  <si>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</si>
  <si>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</si>
  <si>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</si>
  <si>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</si>
  <si>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</si>
  <si>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</si>
  <si>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</si>
  <si>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</si>
  <si>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</si>
  <si>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</si>
  <si>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</si>
  <si>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</si>
  <si>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</si>
  <si>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</si>
  <si>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</si>
  <si>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</si>
  <si>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</si>
  <si>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</si>
  <si>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</si>
  <si>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</si>
  <si>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</si>
  <si>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</si>
  <si>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</si>
  <si>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</si>
  <si>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</si>
  <si>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</si>
  <si>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</si>
  <si>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</si>
  <si>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</si>
  <si>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</si>
  <si>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</si>
  <si>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</si>
  <si>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</si>
  <si>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</si>
  <si>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</si>
  <si>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</si>
  <si>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</si>
  <si>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</si>
  <si>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</si>
  <si>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</si>
  <si>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</si>
  <si>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</si>
  <si>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</si>
  <si>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</si>
  <si>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</si>
  <si>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</si>
  <si>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</si>
  <si>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</si>
  <si>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</si>
  <si>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</si>
  <si>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</si>
  <si>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</si>
  <si>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</si>
  <si>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</si>
  <si>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</si>
  <si>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</si>
  <si>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</si>
  <si>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</si>
  <si>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</si>
  <si>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</si>
  <si>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</si>
  <si>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</si>
  <si>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</si>
  <si>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</si>
  <si>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</si>
  <si>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</si>
  <si>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</si>
  <si>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</si>
  <si>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</si>
  <si>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</si>
  <si>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</si>
  <si>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</si>
  <si>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</si>
  <si>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</si>
  <si>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</si>
  <si>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</si>
  <si>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</si>
  <si>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</si>
  <si>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</si>
  <si>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</si>
  <si>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</si>
  <si>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</si>
  <si>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</si>
  <si>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</si>
  <si>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</si>
  <si>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</si>
  <si>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</si>
  <si>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</si>
  <si>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</si>
  <si>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</si>
  <si>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</si>
  <si>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</si>
  <si>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</si>
  <si>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</si>
  <si>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</si>
  <si>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</si>
  <si>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</si>
  <si>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</si>
  <si>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</si>
  <si>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</si>
  <si>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</si>
  <si>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</si>
  <si>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</si>
  <si>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</si>
  <si>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</si>
  <si>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</si>
  <si>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</si>
  <si>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</si>
  <si>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</si>
  <si>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</si>
  <si>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</si>
  <si>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</si>
  <si>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</si>
  <si>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</si>
  <si>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</si>
  <si>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</si>
  <si>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</si>
  <si>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</si>
  <si>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</si>
  <si>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</si>
  <si>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</si>
  <si>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</si>
  <si>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</si>
  <si>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</si>
  <si>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</si>
  <si>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</si>
  <si>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</si>
  <si>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</si>
  <si>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</si>
  <si>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</si>
  <si>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</si>
  <si>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</si>
  <si>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</si>
  <si>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</si>
  <si>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</si>
  <si>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</si>
  <si>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</si>
  <si>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</si>
  <si>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</si>
  <si>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</si>
  <si>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</si>
  <si>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</si>
  <si>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</si>
  <si>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</si>
  <si>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</si>
  <si>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</si>
  <si>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</si>
  <si>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</si>
  <si>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</si>
  <si>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</si>
  <si>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</si>
  <si>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</si>
  <si>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</si>
  <si>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</si>
  <si>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</si>
  <si>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</si>
  <si>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</si>
  <si>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</si>
  <si>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</si>
  <si>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</si>
  <si>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</si>
  <si>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</si>
  <si>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</si>
  <si>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</si>
  <si>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</si>
  <si>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</si>
  <si>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</si>
  <si>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</si>
  <si>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</si>
  <si>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</si>
  <si>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</si>
  <si>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</si>
  <si>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</si>
  <si>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</si>
  <si>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</si>
  <si>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</si>
  <si>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</si>
  <si>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</si>
  <si>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</si>
  <si>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</si>
  <si>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</si>
  <si>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</si>
  <si>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</si>
  <si>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</si>
  <si>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</si>
  <si>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</si>
  <si>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</si>
  <si>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</si>
  <si>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</si>
  <si>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</si>
  <si>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</si>
  <si>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</si>
  <si>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</si>
  <si>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</si>
  <si>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</si>
  <si>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</si>
  <si>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</si>
  <si>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</si>
  <si>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</si>
  <si>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</si>
  <si>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</si>
  <si>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</si>
  <si>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</si>
  <si>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</si>
  <si>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</si>
  <si>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</si>
  <si>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</si>
  <si>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</si>
  <si>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</si>
  <si>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</si>
  <si>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</si>
  <si>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</si>
  <si>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</si>
  <si>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</si>
  <si>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</si>
  <si>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</si>
  <si>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</si>
  <si>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</si>
  <si>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</si>
  <si>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</si>
  <si>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</si>
  <si>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</si>
  <si>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</si>
  <si>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</si>
  <si>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</si>
  <si>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</si>
  <si>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</si>
  <si>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</si>
  <si>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</si>
  <si>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</si>
  <si>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</si>
  <si>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</si>
  <si>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</si>
  <si>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</si>
  <si>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</si>
  <si>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</si>
  <si>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</si>
  <si>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</si>
  <si>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</si>
  <si>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</si>
  <si>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</si>
  <si>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</si>
  <si>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</si>
  <si>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</si>
  <si>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</si>
  <si>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</si>
  <si>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</si>
  <si>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</si>
  <si>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</si>
  <si>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</si>
  <si>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</si>
  <si>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</si>
  <si>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</si>
  <si>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</si>
  <si>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</si>
  <si>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</si>
  <si>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</si>
  <si>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</si>
  <si>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</si>
  <si>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</si>
  <si>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</si>
  <si>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</si>
  <si>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</si>
  <si>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</si>
  <si>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</si>
  <si>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</si>
  <si>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</si>
  <si>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</si>
  <si>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</si>
  <si>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</si>
  <si>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</si>
  <si>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</si>
  <si>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</si>
  <si>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</si>
  <si>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</si>
  <si>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</si>
  <si>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</si>
  <si>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</si>
  <si>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</si>
  <si>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</si>
  <si>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</si>
  <si>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</si>
  <si>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</si>
  <si>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</si>
  <si>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</si>
  <si>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</si>
  <si>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</si>
  <si>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</si>
  <si>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</si>
  <si>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</si>
  <si>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</si>
  <si>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</si>
  <si>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</si>
  <si>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</si>
  <si>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</si>
  <si>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</si>
  <si>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</si>
  <si>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</si>
  <si>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</si>
  <si>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</si>
  <si>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</si>
  <si>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</si>
  <si>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</si>
  <si>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</si>
  <si>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</si>
  <si>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</si>
  <si>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</si>
  <si>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</si>
  <si>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</si>
  <si>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</si>
  <si>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</si>
  <si>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</si>
  <si>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</si>
  <si>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</si>
  <si>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</si>
  <si>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</si>
  <si>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</si>
  <si>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</si>
  <si>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</si>
  <si>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</si>
  <si>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</si>
  <si>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</si>
  <si>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</si>
  <si>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</si>
  <si>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</si>
  <si>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</si>
  <si>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</si>
  <si>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</si>
  <si>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</si>
  <si>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</si>
  <si>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</si>
  <si>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</si>
  <si>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</si>
  <si>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</si>
  <si>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</si>
  <si>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</si>
  <si>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</si>
  <si>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</si>
  <si>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</si>
  <si>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</si>
  <si>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</si>
  <si>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</si>
  <si>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</si>
  <si>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</si>
  <si>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</si>
  <si>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</si>
  <si>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</si>
  <si>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</si>
  <si>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</si>
  <si>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</si>
  <si>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</si>
  <si>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</si>
  <si>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</si>
  <si>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</si>
  <si>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</si>
  <si>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</si>
  <si>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</si>
  <si>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</si>
  <si>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</si>
  <si>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</si>
  <si>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</si>
  <si>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</si>
  <si>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</si>
  <si>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</si>
  <si>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</si>
  <si>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</si>
  <si>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</si>
  <si>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</si>
  <si>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</si>
  <si>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</si>
  <si>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</si>
  <si>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</si>
  <si>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</si>
  <si>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</si>
  <si>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</si>
  <si>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</si>
  <si>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</si>
  <si>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</si>
  <si>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</si>
  <si>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</si>
  <si>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</si>
  <si>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</si>
  <si>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</si>
  <si>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</si>
  <si>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</si>
  <si>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</si>
  <si>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</si>
  <si>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</si>
  <si>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</si>
  <si>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</si>
  <si>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</si>
  <si>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</si>
  <si>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</si>
  <si>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</si>
  <si>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</si>
  <si>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</si>
  <si>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</si>
  <si>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</si>
  <si>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</si>
  <si>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</si>
  <si>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</si>
  <si>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</si>
  <si>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</si>
  <si>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</si>
  <si>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</si>
  <si>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</si>
  <si>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</si>
  <si>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</si>
  <si>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</si>
  <si>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</si>
  <si>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</si>
  <si>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</si>
  <si>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</si>
  <si>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</si>
  <si>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</si>
  <si>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</si>
  <si>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</si>
  <si>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</si>
  <si>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</si>
  <si>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</si>
  <si>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</si>
  <si>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</si>
  <si>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</si>
  <si>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</si>
  <si>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</si>
  <si>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</si>
  <si>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</si>
  <si>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</si>
  <si>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</si>
  <si>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</si>
  <si>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</si>
  <si>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</si>
  <si>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</si>
  <si>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</si>
  <si>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</si>
  <si>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</si>
  <si>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</si>
  <si>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</si>
  <si>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</si>
  <si>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</si>
  <si>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</si>
  <si>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</si>
  <si>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</si>
  <si>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</si>
  <si>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</si>
  <si>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</si>
  <si>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</si>
  <si>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</si>
  <si>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</si>
  <si>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</si>
  <si>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</si>
  <si>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</si>
  <si>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</si>
  <si>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</si>
  <si>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</si>
  <si>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</si>
  <si>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</si>
  <si>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</si>
  <si>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</si>
  <si>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</si>
  <si>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</si>
  <si>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</si>
  <si>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</si>
  <si>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</si>
  <si>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</si>
  <si>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</si>
  <si>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</si>
  <si>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</si>
  <si>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</si>
  <si>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</si>
  <si>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</si>
  <si>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</si>
  <si>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</si>
  <si>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</si>
  <si>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</si>
  <si>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</si>
  <si>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</si>
  <si>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</si>
  <si>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</si>
  <si>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</si>
  <si>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</si>
  <si>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</si>
  <si>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</si>
  <si>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</si>
  <si>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</si>
  <si>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</si>
  <si>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</si>
  <si>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</si>
  <si>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</si>
  <si>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</si>
  <si>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</si>
  <si>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</si>
  <si>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</si>
  <si>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</si>
  <si>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</si>
  <si>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</si>
  <si>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</si>
  <si>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</si>
  <si>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</si>
  <si>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</si>
  <si>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</si>
  <si>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</si>
  <si>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</si>
  <si>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</si>
  <si>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</si>
  <si>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</si>
  <si>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</si>
  <si>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</si>
  <si>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</si>
  <si>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</si>
  <si>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</si>
  <si>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</si>
  <si>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</si>
  <si>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</si>
  <si>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</si>
  <si>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</si>
  <si>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</si>
  <si>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</si>
  <si>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</si>
  <si>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</si>
  <si>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</si>
  <si>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</si>
  <si>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</si>
  <si>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</si>
  <si>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</si>
  <si>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</si>
  <si>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</si>
  <si>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</si>
  <si>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</si>
  <si>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</si>
  <si>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</si>
  <si>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</si>
  <si>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</si>
  <si>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</si>
  <si>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</si>
  <si>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</si>
  <si>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</si>
  <si>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</si>
  <si>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</si>
  <si>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</si>
  <si>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</si>
  <si>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</si>
  <si>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</si>
  <si>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</si>
  <si>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</si>
  <si>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</si>
  <si>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</si>
  <si>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</si>
  <si>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</si>
  <si>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</si>
  <si>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</si>
  <si>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</si>
  <si>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</si>
  <si>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</si>
  <si>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</si>
  <si>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</si>
  <si>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</si>
  <si>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</si>
  <si>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</si>
  <si>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</si>
  <si>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</si>
  <si>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</si>
  <si>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</si>
  <si>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</si>
  <si>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</si>
  <si>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</si>
  <si>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</si>
  <si>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</si>
  <si>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</si>
  <si>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</si>
  <si>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</si>
  <si>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</si>
  <si>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</si>
  <si>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</si>
  <si>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</si>
  <si>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</si>
  <si>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</si>
  <si>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</si>
  <si>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</si>
  <si>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</si>
  <si>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</si>
  <si>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</si>
  <si>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</si>
  <si>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</si>
  <si>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</si>
  <si>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</si>
  <si>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</si>
  <si>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</si>
  <si>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</si>
  <si>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</si>
  <si>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</si>
  <si>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</si>
  <si>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</si>
  <si>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</si>
  <si>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</si>
  <si>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</si>
  <si>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</si>
  <si>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</si>
  <si>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</si>
  <si>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</si>
  <si>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</si>
  <si>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</si>
  <si>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</si>
  <si>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</si>
  <si>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</si>
  <si>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</si>
  <si>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</si>
  <si>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</si>
  <si>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</si>
  <si>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</si>
  <si>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</si>
  <si>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</si>
  <si>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</si>
  <si>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</si>
  <si>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</si>
  <si>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</si>
  <si>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</si>
  <si>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</si>
  <si>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</si>
  <si>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</si>
  <si>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</si>
  <si>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</si>
  <si>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</si>
  <si>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</si>
  <si>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</si>
  <si>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</si>
  <si>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</si>
  <si>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</si>
  <si>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</si>
  <si>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</si>
  <si>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</si>
  <si>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</si>
  <si>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</si>
  <si>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</si>
  <si>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</si>
  <si>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</si>
  <si>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</si>
  <si>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</si>
  <si>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</si>
  <si>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</si>
  <si>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</si>
  <si>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</si>
  <si>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</si>
  <si>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</si>
  <si>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</si>
  <si>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</si>
  <si>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</si>
  <si>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</si>
  <si>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</si>
  <si>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</si>
  <si>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</si>
  <si>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</si>
  <si>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</si>
  <si>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</si>
  <si>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</si>
  <si>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</si>
  <si>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</si>
  <si>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</si>
  <si>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</si>
  <si>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</si>
  <si>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</si>
  <si>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</si>
  <si>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</si>
  <si>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</si>
  <si>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</si>
  <si>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</si>
  <si>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</si>
  <si>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</si>
  <si>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</si>
  <si>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</si>
  <si>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</si>
  <si>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</si>
  <si>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</si>
  <si>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</si>
  <si>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</si>
  <si>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</si>
  <si>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</si>
  <si>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</si>
  <si>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</si>
  <si>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</si>
  <si>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</si>
  <si>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</si>
  <si>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</si>
  <si>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</si>
  <si>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</si>
  <si>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</si>
  <si>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</si>
  <si>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</si>
  <si>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</si>
  <si>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</si>
  <si>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</si>
  <si>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</si>
  <si>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</si>
  <si>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</si>
  <si>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</si>
  <si>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</si>
  <si>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</si>
  <si>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</si>
  <si>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</si>
  <si>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</si>
  <si>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</si>
  <si>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</si>
  <si>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</si>
  <si>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</si>
  <si>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</si>
  <si>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</si>
  <si>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</si>
  <si>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</si>
  <si>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</si>
  <si>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</si>
  <si>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</si>
  <si>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</si>
  <si>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</si>
  <si>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</si>
  <si>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</si>
  <si>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</si>
  <si>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</si>
  <si>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</si>
  <si>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</si>
  <si>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</si>
  <si>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</si>
  <si>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</si>
  <si>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</si>
  <si>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</si>
  <si>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</si>
  <si>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</si>
  <si>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</si>
  <si>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</si>
  <si>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</si>
  <si>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</si>
  <si>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</si>
  <si>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</si>
  <si>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</si>
  <si>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</si>
  <si>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</si>
  <si>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</si>
  <si>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</si>
  <si>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</si>
  <si>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</si>
  <si>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</si>
  <si>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</si>
  <si>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</si>
  <si>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</si>
  <si>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</si>
  <si>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</si>
  <si>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</si>
  <si>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</si>
  <si>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</si>
  <si>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</si>
  <si>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</si>
  <si>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</si>
  <si>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</si>
  <si>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</si>
  <si>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</si>
  <si>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</si>
  <si>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</si>
  <si>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</si>
  <si>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</si>
  <si>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</si>
  <si>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</si>
  <si>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</si>
  <si>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</si>
  <si>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</si>
  <si>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</si>
  <si>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</si>
  <si>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</si>
  <si>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</si>
  <si>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</si>
  <si>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</si>
  <si>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</si>
  <si>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</si>
  <si>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</si>
  <si>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</si>
  <si>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</si>
  <si>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</si>
  <si>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</si>
  <si>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</si>
  <si>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</si>
  <si>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</si>
  <si>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</si>
  <si>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</si>
  <si>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</si>
  <si>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</si>
  <si>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</si>
  <si>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</si>
  <si>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</si>
  <si>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</si>
  <si>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</si>
  <si>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</si>
  <si>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</si>
  <si>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</si>
  <si>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</si>
  <si>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</si>
  <si>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</si>
  <si>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</si>
  <si>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</si>
  <si>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</si>
  <si>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</si>
  <si>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</si>
  <si>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</si>
  <si>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</si>
  <si>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</si>
  <si>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</si>
  <si>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</si>
  <si>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</si>
  <si>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</si>
  <si>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</si>
  <si>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</si>
  <si>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</si>
  <si>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</si>
  <si>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</si>
  <si>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</si>
  <si>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</si>
  <si>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</si>
  <si>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</si>
  <si>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</si>
  <si>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</si>
  <si>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</si>
  <si>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</si>
  <si>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</si>
  <si>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</si>
  <si>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</si>
  <si>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</si>
  <si>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</si>
  <si>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</si>
  <si>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</si>
  <si>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</si>
  <si>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</si>
  <si>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</si>
  <si>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</si>
  <si>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</si>
  <si>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</si>
  <si>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</si>
  <si>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</si>
  <si>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</si>
  <si>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</si>
  <si>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</si>
  <si>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</si>
  <si>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</si>
  <si>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</si>
  <si>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</si>
  <si>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</si>
  <si>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</si>
  <si>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</si>
  <si>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</si>
  <si>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</si>
  <si>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</si>
  <si>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</si>
  <si>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</si>
  <si>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</si>
  <si>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</si>
  <si>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</si>
  <si>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</si>
  <si>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</si>
  <si>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</si>
  <si>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</si>
  <si>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</si>
  <si>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</si>
  <si>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</si>
  <si>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</si>
  <si>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</si>
  <si>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</si>
  <si>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</si>
  <si>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</si>
  <si>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</si>
  <si>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</si>
  <si>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</si>
  <si>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</si>
  <si>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</si>
  <si>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</si>
  <si>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</si>
  <si>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</si>
  <si>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</si>
  <si>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</si>
  <si>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</si>
  <si>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</si>
  <si>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</si>
  <si>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</si>
  <si>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</si>
  <si>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</si>
  <si>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</si>
  <si>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</si>
  <si>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</si>
  <si>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</si>
  <si>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</si>
  <si>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</si>
  <si>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</si>
  <si>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</si>
  <si>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</si>
  <si>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</si>
  <si>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</si>
  <si>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</si>
  <si>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</si>
  <si>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</si>
  <si>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</si>
  <si>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</si>
  <si>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</si>
  <si>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</si>
  <si>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</si>
  <si>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</si>
  <si>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</si>
  <si>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</si>
  <si>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</si>
  <si>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</si>
  <si>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</si>
  <si>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</si>
  <si>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</si>
  <si>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</si>
  <si>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</si>
  <si>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</si>
  <si>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</si>
  <si>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</si>
  <si>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</si>
  <si>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</si>
  <si>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</si>
  <si>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</si>
  <si>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</si>
  <si>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</si>
  <si>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</si>
  <si>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</si>
  <si>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</si>
  <si>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</si>
  <si>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</si>
  <si>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</si>
  <si>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</si>
  <si>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</si>
  <si>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</si>
  <si>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</si>
  <si>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</si>
  <si>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</si>
  <si>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</si>
  <si>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</si>
  <si>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</si>
  <si>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</si>
  <si>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</si>
  <si>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</si>
  <si>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</si>
  <si>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</si>
  <si>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</si>
  <si>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</si>
  <si>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</si>
  <si>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</si>
  <si>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</si>
  <si>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</si>
  <si>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</si>
  <si>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</si>
  <si>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</si>
  <si>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</si>
  <si>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</si>
  <si>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</si>
  <si>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</si>
  <si>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</si>
  <si>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</si>
  <si>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</si>
  <si>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</si>
  <si>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</si>
  <si>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</si>
  <si>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</si>
  <si>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</si>
  <si>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</si>
  <si>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</si>
  <si>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</si>
  <si>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</si>
  <si>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</si>
  <si>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</si>
  <si>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</si>
  <si>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</si>
  <si>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</si>
  <si>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</si>
  <si>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</si>
  <si>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</si>
  <si>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</si>
  <si>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</si>
  <si>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</si>
  <si>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</si>
  <si>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</si>
  <si>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</si>
  <si>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</si>
  <si>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</si>
  <si>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</si>
  <si>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</si>
  <si>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</si>
  <si>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</si>
  <si>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</si>
  <si>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</si>
  <si>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</si>
  <si>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</si>
  <si>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</si>
  <si>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</si>
  <si>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</si>
  <si>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</si>
  <si>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</si>
  <si>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</si>
  <si>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</si>
  <si>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</si>
  <si>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</si>
  <si>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</si>
  <si>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</si>
  <si>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</si>
  <si>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</si>
  <si>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</si>
  <si>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</si>
  <si>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</si>
  <si>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</si>
  <si>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</si>
  <si>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</si>
  <si>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</si>
  <si>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</si>
  <si>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</si>
  <si>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</si>
  <si>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</si>
  <si>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</si>
  <si>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</si>
  <si>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</si>
  <si>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</si>
  <si>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</si>
  <si>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</si>
  <si>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</si>
  <si>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</si>
  <si>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</si>
  <si>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</si>
  <si>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</si>
  <si>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</si>
  <si>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</si>
  <si>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</si>
  <si>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</si>
  <si>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</si>
  <si>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</si>
  <si>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</si>
  <si>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</si>
  <si>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</si>
  <si>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</si>
  <si>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</si>
  <si>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</si>
  <si>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</si>
  <si>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</si>
  <si>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</si>
  <si>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</si>
  <si>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</si>
  <si>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</si>
  <si>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</si>
  <si>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</si>
  <si>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</si>
  <si>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</si>
  <si>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</si>
  <si>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</si>
  <si>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</si>
  <si>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</si>
  <si>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</si>
  <si>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</si>
  <si>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</si>
  <si>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</si>
  <si>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</si>
  <si>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</si>
  <si>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</si>
  <si>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</si>
  <si>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</si>
  <si>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</si>
  <si>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</si>
  <si>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</si>
  <si>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</si>
  <si>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</si>
  <si>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</si>
  <si>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</si>
  <si>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</si>
  <si>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</si>
  <si>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</si>
  <si>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</si>
  <si>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</si>
  <si>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</si>
  <si>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</si>
  <si>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</si>
  <si>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</si>
  <si>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</si>
  <si>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</si>
  <si>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</si>
  <si>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</si>
  <si>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</si>
  <si>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</si>
  <si>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</si>
  <si>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</si>
  <si>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</si>
  <si>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</si>
  <si>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</si>
  <si>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</si>
  <si>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</si>
  <si>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</si>
  <si>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</si>
  <si>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</si>
  <si>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</si>
  <si>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</si>
  <si>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</si>
  <si>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</si>
  <si>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</si>
  <si>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</si>
  <si>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</si>
  <si>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</si>
  <si>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</si>
  <si>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</si>
  <si>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</si>
  <si>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</si>
  <si>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</si>
  <si>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</si>
  <si>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</si>
  <si>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</si>
  <si>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</si>
  <si>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</si>
  <si>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</si>
  <si>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</si>
  <si>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</si>
  <si>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</si>
  <si>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</si>
  <si>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</si>
  <si>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</si>
  <si>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</si>
  <si>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</si>
  <si>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</si>
  <si>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</si>
  <si>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</si>
  <si>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</si>
  <si>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</si>
  <si>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</si>
  <si>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</si>
  <si>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</si>
  <si>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</si>
  <si>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</si>
  <si>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</si>
  <si>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</si>
  <si>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</si>
  <si>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</si>
  <si>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</si>
  <si>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</si>
  <si>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</si>
  <si>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</si>
  <si>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</si>
  <si>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</si>
  <si>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</si>
  <si>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</si>
  <si>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</si>
  <si>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</si>
  <si>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</si>
  <si>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</si>
  <si>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</si>
  <si>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</si>
  <si>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</si>
  <si>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</si>
  <si>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</si>
  <si>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</si>
  <si>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</si>
  <si>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</si>
  <si>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</si>
  <si>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</si>
  <si>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</si>
  <si>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</si>
  <si>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</si>
  <si>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</si>
  <si>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</si>
  <si>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</si>
  <si>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</si>
  <si>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</si>
  <si>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</si>
  <si>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</si>
  <si>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</si>
  <si>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</si>
  <si>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</si>
  <si>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</si>
  <si>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</si>
  <si>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</si>
  <si>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</si>
  <si>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</si>
  <si>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</si>
  <si>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</si>
  <si>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</si>
  <si>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</si>
  <si>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</si>
  <si>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</si>
  <si>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</si>
  <si>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</si>
  <si>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</si>
  <si>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</si>
  <si>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</si>
  <si>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</si>
  <si>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</si>
  <si>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</si>
  <si>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</si>
  <si>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</si>
  <si>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</si>
  <si>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</si>
  <si>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</si>
  <si>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</si>
  <si>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</si>
  <si>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</si>
  <si>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</si>
  <si>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</si>
  <si>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</si>
  <si>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</si>
  <si>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</si>
  <si>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</si>
  <si>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</si>
  <si>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</si>
  <si>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</si>
  <si>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</si>
  <si>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</si>
  <si>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</si>
  <si>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</si>
  <si>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</si>
  <si>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</si>
  <si>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</si>
  <si>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</si>
  <si>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</si>
  <si>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</si>
  <si>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</si>
  <si>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</si>
  <si>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</si>
  <si>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</si>
  <si>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</si>
  <si>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</si>
  <si>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</si>
  <si>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</si>
  <si>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</si>
  <si>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</si>
  <si>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</si>
  <si>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</si>
  <si>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</si>
  <si>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</si>
  <si>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</si>
  <si>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</si>
  <si>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</si>
  <si>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</si>
  <si>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</si>
  <si>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</si>
  <si>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</si>
  <si>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</si>
  <si>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</si>
  <si>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</si>
  <si>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</si>
  <si>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</si>
  <si>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</si>
  <si>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</si>
  <si>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</si>
  <si>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</si>
  <si>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</si>
  <si>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</si>
  <si>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</si>
  <si>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</si>
  <si>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</si>
  <si>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</si>
  <si>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</si>
  <si>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</si>
  <si>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</si>
  <si>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</si>
  <si>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</si>
  <si>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</si>
  <si>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</si>
  <si>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</si>
  <si>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</si>
  <si>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</si>
  <si>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</si>
  <si>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</si>
  <si>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</si>
  <si>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</si>
  <si>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</si>
  <si>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</si>
  <si>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</si>
  <si>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</si>
  <si>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</si>
  <si>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</si>
  <si>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</si>
  <si>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</si>
  <si>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</si>
  <si>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</si>
  <si>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</si>
  <si>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</si>
  <si>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</si>
  <si>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</si>
  <si>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</si>
  <si>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</si>
  <si>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</si>
  <si>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</si>
  <si>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</si>
  <si>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</si>
  <si>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</si>
  <si>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</si>
  <si>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</si>
  <si>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</si>
  <si>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</si>
  <si>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</si>
  <si>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</si>
  <si>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</si>
  <si>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</si>
  <si>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</si>
  <si>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</si>
  <si>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</si>
  <si>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</si>
  <si>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</si>
  <si>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</si>
  <si>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</si>
  <si>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</si>
  <si>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</si>
  <si>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</si>
  <si>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</si>
  <si>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</si>
  <si>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</si>
  <si>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</si>
  <si>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</si>
  <si>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</si>
  <si>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</si>
  <si>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</si>
  <si>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</si>
  <si>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</si>
  <si>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</si>
  <si>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</si>
  <si>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</si>
  <si>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</si>
  <si>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</si>
  <si>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</si>
  <si>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</si>
  <si>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</si>
  <si>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</si>
  <si>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</si>
  <si>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</si>
  <si>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</si>
  <si>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</si>
  <si>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</si>
  <si>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</si>
  <si>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</si>
  <si>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</si>
  <si>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</si>
  <si>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</si>
  <si>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</si>
  <si>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</si>
  <si>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</si>
  <si>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</si>
  <si>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</si>
  <si>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</si>
  <si>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</si>
  <si>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</si>
  <si>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</si>
  <si>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</si>
  <si>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</si>
  <si>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</si>
  <si>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</si>
  <si>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</si>
  <si>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</si>
  <si>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</si>
  <si>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</si>
  <si>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</si>
  <si>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</si>
  <si>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</si>
  <si>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</si>
  <si>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</si>
  <si>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</si>
  <si>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</si>
  <si>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</si>
  <si>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</si>
  <si>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</si>
  <si>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</si>
  <si>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</si>
  <si>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</si>
  <si>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</si>
  <si>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</si>
  <si>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</si>
  <si>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</si>
  <si>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</si>
  <si>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</si>
  <si>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</si>
  <si>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</si>
  <si>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</si>
  <si>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</si>
  <si>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</si>
  <si>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</si>
  <si>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</si>
  <si>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</si>
  <si>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</si>
  <si>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</si>
  <si>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</si>
  <si>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</si>
  <si>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</si>
  <si>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</si>
  <si>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</si>
  <si>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</si>
  <si>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</si>
  <si>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</si>
  <si>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</si>
  <si>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</si>
  <si>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</si>
  <si>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</si>
  <si>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</si>
  <si>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</si>
  <si>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</si>
  <si>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</si>
  <si>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</si>
  <si>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</si>
  <si>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</si>
  <si>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</si>
  <si>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</si>
  <si>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</si>
  <si>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</si>
  <si>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</si>
  <si>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</si>
  <si>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</si>
  <si>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</si>
  <si>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</si>
  <si>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</si>
  <si>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</si>
  <si>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</si>
  <si>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</si>
  <si>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</si>
  <si>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</si>
  <si>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</si>
  <si>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</si>
  <si>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</si>
  <si>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</si>
  <si>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</si>
  <si>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</si>
  <si>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</si>
  <si>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</si>
  <si>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</si>
  <si>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</si>
  <si>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</si>
  <si>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</si>
  <si>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</si>
  <si>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</si>
  <si>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</si>
  <si>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</si>
  <si>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</si>
  <si>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</si>
  <si>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</si>
  <si>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</si>
  <si>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</si>
  <si>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</si>
  <si>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</si>
  <si>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</si>
  <si>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</si>
  <si>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</si>
  <si>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</si>
  <si>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</si>
  <si>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</si>
  <si>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</si>
  <si>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</si>
  <si>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</si>
  <si>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</si>
  <si>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</si>
  <si>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</si>
  <si>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</si>
  <si>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</si>
  <si>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</si>
  <si>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</si>
  <si>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</si>
  <si>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</si>
  <si>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</si>
  <si>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</si>
  <si>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</si>
  <si>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</si>
  <si>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</si>
  <si>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</si>
  <si>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</si>
  <si>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</si>
  <si>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</si>
  <si>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</si>
  <si>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</si>
  <si>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</si>
  <si>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</si>
  <si>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</si>
  <si>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</si>
  <si>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</si>
  <si>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</si>
  <si>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</si>
  <si>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</si>
  <si>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</si>
  <si>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</si>
  <si>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</si>
  <si>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</si>
  <si>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</si>
  <si>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</si>
  <si>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</si>
  <si>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</si>
  <si>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</si>
  <si>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</si>
  <si>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</si>
  <si>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</si>
  <si>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</si>
  <si>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</si>
  <si>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</si>
  <si>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</si>
  <si>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</si>
  <si>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</si>
  <si>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</si>
  <si>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</si>
  <si>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</si>
  <si>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</si>
  <si>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</si>
  <si>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</si>
  <si>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</si>
  <si>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</si>
  <si>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</si>
  <si>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</si>
  <si>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</si>
  <si>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</si>
  <si>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</si>
  <si>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</si>
  <si>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</si>
  <si>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</si>
  <si>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</si>
  <si>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</si>
  <si>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</si>
  <si>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</si>
  <si>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</si>
  <si>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</si>
  <si>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</si>
  <si>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</si>
  <si>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</si>
  <si>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</si>
  <si>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</si>
  <si>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</si>
  <si>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</si>
  <si>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</si>
  <si>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</si>
  <si>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</si>
  <si>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</si>
  <si>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</si>
  <si>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</si>
  <si>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</si>
  <si>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</si>
  <si>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</si>
  <si>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</si>
  <si>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</si>
  <si>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</si>
  <si>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</si>
  <si>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</si>
  <si>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</si>
  <si>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</si>
  <si>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</si>
  <si>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</si>
  <si>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</si>
  <si>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</si>
  <si>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</si>
  <si>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</si>
  <si>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</si>
  <si>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</si>
  <si>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</si>
  <si>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</si>
  <si>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</si>
  <si>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</si>
  <si>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</si>
  <si>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</si>
  <si>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</si>
  <si>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</si>
  <si>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</si>
  <si>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</si>
  <si>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</si>
  <si>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</si>
  <si>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</si>
  <si>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</si>
  <si>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</si>
  <si>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</si>
  <si>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</si>
  <si>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</si>
  <si>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</si>
  <si>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</si>
  <si>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</si>
  <si>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</si>
  <si>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</si>
  <si>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</si>
  <si>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</si>
  <si>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</si>
  <si>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</si>
  <si>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</si>
  <si>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</si>
  <si>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</si>
  <si>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</si>
  <si>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</si>
  <si>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</si>
  <si>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</si>
  <si>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</si>
  <si>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</si>
  <si>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</si>
  <si>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</si>
  <si>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</si>
  <si>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</si>
  <si>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</si>
  <si>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</si>
  <si>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</si>
  <si>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</si>
  <si>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</si>
  <si>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</si>
  <si>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</si>
  <si>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</si>
  <si>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</si>
  <si>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</si>
  <si>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</si>
  <si>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</si>
  <si>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</si>
  <si>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</si>
  <si>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</si>
  <si>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</si>
  <si>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</si>
  <si>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</si>
  <si>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</si>
  <si>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</si>
  <si>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</si>
  <si>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</si>
  <si>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</si>
  <si>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</si>
  <si>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</si>
  <si>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</si>
  <si>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</si>
  <si>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</si>
  <si>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</si>
  <si>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</si>
  <si>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</si>
  <si>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</si>
  <si>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</si>
  <si>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</si>
  <si>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</si>
  <si>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</si>
  <si>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</si>
  <si>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</si>
  <si>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</si>
  <si>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</si>
  <si>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</si>
  <si>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</si>
  <si>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</si>
  <si>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</si>
  <si>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</si>
  <si>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</si>
  <si>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</si>
  <si>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</si>
  <si>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</si>
  <si>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</si>
  <si>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</si>
  <si>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</si>
  <si>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</si>
  <si>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</si>
  <si>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</si>
  <si>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</si>
  <si>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</si>
  <si>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</si>
  <si>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</si>
  <si>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</si>
  <si>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</si>
  <si>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</si>
  <si>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</si>
  <si>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</si>
  <si>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</si>
  <si>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</si>
  <si>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</si>
  <si>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</si>
  <si>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</si>
  <si>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</si>
  <si>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</si>
  <si>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</si>
  <si>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</si>
  <si>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</si>
  <si>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</si>
  <si>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</si>
  <si>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</si>
  <si>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</si>
  <si>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</si>
  <si>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</si>
  <si>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</si>
  <si>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</si>
  <si>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</si>
  <si>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</si>
  <si>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</si>
  <si>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</si>
  <si>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</si>
  <si>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</si>
  <si>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</si>
  <si>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</si>
  <si>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</si>
  <si>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</si>
  <si>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</si>
  <si>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</si>
  <si>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</si>
  <si>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</si>
  <si>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</si>
  <si>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</si>
  <si>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</si>
  <si>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</si>
  <si>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</si>
  <si>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</si>
  <si>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</si>
  <si>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</si>
  <si>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</si>
  <si>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</si>
  <si>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</si>
  <si>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</si>
  <si>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</si>
  <si>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</si>
  <si>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</si>
  <si>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</si>
  <si>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</si>
  <si>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</si>
  <si>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</si>
  <si>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</si>
  <si>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</si>
  <si>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</si>
  <si>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</si>
  <si>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</si>
  <si>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</si>
  <si>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</si>
  <si>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</si>
  <si>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</si>
  <si>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</si>
  <si>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</si>
  <si>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</si>
  <si>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</si>
  <si>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</si>
  <si>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</si>
  <si>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</si>
  <si>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</si>
  <si>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</si>
  <si>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</si>
  <si>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</si>
  <si>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</si>
  <si>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</si>
  <si>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</si>
  <si>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</si>
  <si>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</si>
  <si>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</si>
  <si>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</si>
  <si>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</si>
  <si>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</si>
  <si>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</si>
  <si>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</si>
  <si>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</si>
  <si>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</si>
  <si>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</si>
  <si>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</si>
  <si>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</si>
  <si>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</si>
  <si>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</si>
  <si>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</si>
  <si>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</si>
  <si>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</si>
  <si>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</si>
  <si>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</si>
  <si>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</si>
  <si>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</si>
  <si>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</si>
  <si>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</si>
  <si>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</si>
  <si>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</si>
  <si>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</si>
  <si>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</si>
  <si>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</si>
  <si>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</si>
  <si>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</si>
  <si>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</si>
  <si>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</si>
  <si>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</si>
  <si>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</si>
  <si>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</si>
  <si>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</si>
  <si>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</si>
  <si>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</si>
  <si>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</si>
  <si>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</si>
  <si>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</si>
  <si>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</si>
  <si>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</si>
  <si>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</si>
  <si>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</si>
  <si>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</si>
  <si>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</si>
  <si>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</si>
  <si>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</si>
  <si>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</si>
  <si>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</si>
  <si>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</si>
  <si>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</si>
  <si>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</si>
  <si>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</si>
  <si>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</si>
  <si>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</si>
  <si>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</si>
  <si>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</si>
  <si>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</si>
  <si>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</si>
  <si>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</si>
  <si>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</si>
  <si>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</si>
  <si>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</si>
  <si>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</si>
  <si>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</si>
  <si>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</si>
  <si>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</si>
  <si>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</si>
  <si>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</si>
  <si>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</si>
  <si>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</si>
  <si>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</si>
  <si>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</si>
  <si>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</si>
  <si>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</si>
  <si>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</si>
  <si>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</si>
  <si>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</si>
  <si>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</si>
  <si>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</si>
  <si>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</si>
  <si>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</si>
  <si>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</si>
  <si>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</si>
  <si>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</si>
  <si>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</si>
  <si>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</si>
  <si>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</si>
  <si>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</si>
  <si>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</si>
  <si>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</si>
  <si>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</si>
  <si>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</si>
  <si>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</si>
  <si>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</si>
  <si>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</si>
  <si>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</si>
  <si>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</si>
  <si>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</si>
  <si>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</si>
  <si>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</si>
  <si>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</si>
  <si>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</si>
  <si>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</si>
  <si>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</si>
  <si>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</si>
  <si>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</si>
  <si>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</si>
  <si>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</si>
  <si>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</si>
  <si>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</si>
  <si>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</si>
  <si>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</si>
  <si>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</si>
  <si>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</si>
  <si>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</si>
  <si>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</si>
  <si>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</si>
  <si>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</si>
  <si>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</si>
  <si>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</si>
  <si>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</si>
  <si>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</si>
  <si>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</si>
  <si>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</si>
  <si>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</si>
  <si>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</si>
  <si>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</si>
  <si>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</si>
  <si>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</si>
  <si>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</si>
  <si>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</si>
  <si>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</si>
  <si>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</si>
  <si>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</si>
  <si>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</si>
  <si>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</si>
  <si>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</si>
  <si>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</si>
  <si>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</si>
  <si>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</si>
  <si>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</si>
  <si>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</si>
  <si>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</si>
  <si>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</si>
  <si>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</si>
  <si>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</si>
  <si>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</si>
  <si>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</si>
  <si>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</si>
  <si>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</si>
  <si>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</si>
  <si>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</si>
  <si>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</si>
  <si>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</si>
  <si>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</si>
  <si>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</si>
  <si>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</si>
  <si>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</si>
  <si>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</si>
  <si>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</si>
  <si>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</si>
  <si>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</si>
  <si>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</si>
  <si>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</si>
  <si>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</si>
  <si>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</si>
  <si>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</si>
  <si>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</si>
  <si>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</si>
  <si>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</si>
  <si>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</si>
  <si>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</si>
  <si>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</si>
  <si>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</si>
  <si>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</si>
  <si>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</si>
  <si>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</si>
  <si>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</si>
  <si>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</si>
  <si>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</si>
  <si>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</si>
  <si>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</si>
  <si>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</si>
  <si>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</si>
  <si>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</si>
  <si>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</si>
  <si>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</si>
  <si>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</si>
  <si>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</si>
  <si>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</si>
  <si>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</si>
  <si>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</si>
  <si>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</si>
  <si>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</si>
  <si>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</si>
  <si>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</si>
  <si>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</si>
  <si>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</si>
  <si>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</si>
  <si>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</si>
  <si>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</si>
  <si>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</si>
  <si>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</si>
  <si>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</si>
  <si>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</si>
  <si>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</si>
  <si>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</si>
  <si>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</si>
  <si>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</si>
  <si>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</si>
  <si>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</si>
  <si>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</si>
  <si>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</si>
  <si>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</si>
  <si>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</si>
  <si>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</si>
  <si>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</si>
  <si>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</si>
  <si>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</si>
  <si>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</si>
  <si>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</si>
  <si>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</si>
  <si>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</si>
  <si>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</si>
  <si>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</si>
  <si>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</si>
  <si>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</si>
  <si>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</si>
  <si>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</si>
  <si>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</si>
  <si>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</si>
  <si>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</si>
  <si>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</si>
  <si>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</si>
  <si>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</si>
  <si>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</si>
  <si>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</si>
  <si>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</si>
  <si>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</si>
  <si>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</si>
  <si>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</si>
  <si>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</si>
  <si>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</si>
  <si>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</si>
  <si>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</si>
  <si>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</si>
  <si>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</si>
  <si>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</si>
  <si>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</si>
  <si>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</si>
  <si>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</si>
  <si>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</si>
  <si>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</si>
  <si>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</si>
  <si>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</si>
  <si>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</si>
  <si>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</si>
  <si>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</si>
  <si>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</si>
  <si>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</si>
  <si>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</si>
  <si>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</si>
  <si>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</si>
  <si>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</si>
  <si>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</si>
  <si>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</si>
  <si>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</si>
  <si>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</si>
  <si>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</si>
  <si>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</si>
  <si>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</si>
  <si>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</si>
  <si>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</si>
  <si>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</si>
  <si>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</si>
  <si>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</si>
  <si>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</si>
  <si>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</si>
  <si>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</si>
  <si>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</si>
  <si>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</si>
  <si>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</si>
  <si>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</si>
  <si>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</si>
  <si>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</si>
  <si>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</si>
  <si>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</si>
  <si>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</si>
  <si>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</si>
  <si>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</si>
  <si>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</si>
  <si>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</si>
  <si>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</si>
  <si>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</si>
  <si>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</si>
  <si>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</si>
  <si>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</si>
  <si>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</si>
  <si>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</si>
  <si>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</si>
  <si>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</si>
  <si>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</si>
  <si>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</si>
  <si>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</si>
  <si>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</si>
  <si>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</si>
  <si>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</si>
  <si>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</si>
  <si>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</si>
  <si>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</si>
  <si>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</si>
  <si>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</si>
  <si>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</si>
  <si>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</si>
  <si>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</si>
  <si>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</si>
  <si>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</si>
  <si>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</si>
  <si>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</si>
  <si>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</si>
  <si>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</si>
  <si>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</si>
  <si>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</si>
  <si>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</si>
  <si>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</si>
  <si>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</si>
  <si>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</si>
  <si>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</si>
  <si>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</si>
  <si>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</si>
  <si>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</si>
  <si>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</si>
  <si>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</si>
  <si>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</si>
  <si>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</si>
  <si>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</si>
  <si>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</si>
  <si>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</si>
  <si>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</si>
  <si>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</si>
  <si>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</si>
  <si>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</si>
  <si>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</si>
  <si>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</si>
  <si>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</si>
  <si>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</si>
  <si>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</si>
  <si>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</si>
  <si>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</si>
  <si>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</si>
  <si>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</si>
  <si>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</si>
  <si>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</si>
  <si>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</si>
  <si>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</si>
  <si>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</si>
  <si>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</si>
  <si>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</si>
  <si>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</si>
  <si>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</si>
  <si>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</si>
  <si>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</si>
  <si>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</si>
  <si>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</si>
  <si>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</si>
  <si>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</si>
  <si>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</si>
  <si>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</si>
  <si>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</si>
  <si>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</si>
  <si>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</si>
  <si>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</si>
  <si>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</si>
  <si>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</si>
  <si>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</si>
  <si>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</si>
  <si>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</si>
  <si>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</si>
  <si>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</si>
  <si>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</si>
  <si>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</si>
  <si>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</si>
  <si>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</si>
  <si>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</si>
  <si>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</si>
  <si>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</si>
  <si>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</si>
  <si>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</si>
  <si>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</si>
  <si>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</si>
  <si>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</si>
  <si>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</si>
  <si>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</si>
  <si>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</si>
  <si>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</si>
  <si>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</si>
  <si>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</si>
  <si>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</si>
  <si>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</si>
  <si>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</si>
  <si>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</si>
  <si>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</si>
  <si>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</si>
  <si>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</si>
  <si>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</si>
  <si>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</si>
  <si>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</si>
  <si>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</si>
  <si>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</si>
  <si>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</si>
  <si>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</si>
  <si>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</si>
  <si>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</si>
  <si>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</si>
  <si>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</si>
  <si>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</si>
  <si>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</si>
  <si>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</si>
  <si>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</si>
  <si>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</si>
  <si>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</si>
  <si>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</si>
  <si>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</si>
  <si>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</si>
  <si>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</si>
  <si>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</si>
  <si>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</si>
  <si>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</si>
  <si>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</si>
  <si>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</si>
  <si>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</si>
  <si>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</si>
  <si>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</si>
  <si>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</si>
  <si>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</si>
  <si>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</si>
  <si>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</si>
  <si>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</si>
  <si>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</si>
  <si>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</si>
  <si>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</si>
  <si>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</si>
  <si>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</si>
  <si>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</si>
  <si>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</si>
  <si>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</si>
  <si>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</si>
  <si>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</si>
  <si>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</si>
  <si>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</si>
  <si>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</si>
  <si>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</si>
  <si>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</si>
  <si>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</si>
  <si>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</si>
  <si>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</si>
  <si>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</si>
  <si>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</si>
  <si>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</si>
  <si>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</si>
  <si>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</si>
  <si>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</si>
  <si>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</si>
  <si>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</si>
  <si>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</si>
  <si>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</si>
  <si>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</si>
  <si>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</si>
  <si>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</si>
  <si>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</si>
  <si>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</si>
  <si>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</si>
  <si>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</si>
  <si>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</si>
  <si>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</si>
  <si>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</si>
  <si>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</si>
  <si>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</si>
  <si>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</si>
  <si>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</si>
  <si>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</si>
  <si>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</si>
  <si>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</si>
  <si>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</si>
  <si>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</si>
  <si>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</si>
  <si>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</si>
  <si>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</si>
  <si>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</si>
  <si>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</si>
  <si>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</si>
  <si>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</si>
  <si>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</si>
  <si>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</si>
  <si>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</si>
  <si>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</si>
  <si>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</si>
  <si>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</si>
  <si>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</si>
  <si>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</si>
  <si>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</si>
  <si>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</si>
  <si>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</si>
  <si>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</si>
  <si>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</si>
  <si>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</si>
  <si>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</si>
  <si>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</si>
  <si>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</si>
  <si>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</si>
  <si>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</si>
  <si>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</si>
  <si>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</si>
  <si>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</si>
  <si>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</si>
  <si>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</si>
  <si>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</si>
  <si>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</si>
  <si>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</si>
  <si>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</si>
  <si>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</si>
  <si>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</si>
  <si>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</si>
  <si>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</si>
  <si>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</si>
  <si>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</si>
  <si>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</si>
  <si>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</si>
  <si>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</si>
  <si>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</si>
  <si>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</si>
  <si>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</si>
  <si>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</si>
  <si>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</si>
  <si>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</si>
  <si>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</si>
  <si>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</si>
  <si>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</si>
  <si>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</si>
  <si>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</si>
  <si>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</si>
  <si>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</si>
  <si>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</si>
  <si>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</si>
  <si>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</si>
  <si>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</si>
  <si>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</si>
  <si>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</si>
  <si>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</si>
  <si>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</si>
  <si>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</si>
  <si>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</si>
  <si>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</si>
  <si>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</si>
  <si>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</si>
  <si>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</si>
  <si>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</si>
  <si>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</si>
  <si>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</si>
  <si>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</si>
  <si>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</si>
  <si>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</si>
  <si>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</si>
  <si>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</si>
  <si>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</si>
  <si>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</si>
  <si>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</si>
  <si>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</si>
  <si>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</si>
  <si>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</si>
  <si>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</si>
  <si>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</si>
  <si>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</si>
  <si>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</si>
  <si>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</si>
  <si>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</si>
  <si>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</si>
  <si>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</si>
  <si>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</si>
  <si>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</si>
  <si>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</si>
  <si>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</si>
  <si>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</si>
  <si>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</si>
  <si>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</si>
  <si>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</si>
  <si>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</si>
  <si>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</si>
  <si>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</si>
  <si>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</si>
  <si>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</si>
  <si>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</si>
  <si>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</si>
  <si>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</si>
  <si>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</si>
  <si>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</si>
  <si>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</si>
  <si>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</si>
  <si>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</si>
  <si>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</si>
  <si>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</si>
  <si>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</si>
  <si>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</si>
  <si>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</si>
  <si>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</si>
  <si>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</si>
  <si>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</si>
  <si>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</si>
  <si>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</si>
  <si>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</si>
  <si>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</si>
  <si>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</si>
  <si>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</si>
  <si>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</si>
  <si>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</si>
  <si>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</si>
  <si>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</si>
  <si>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</si>
  <si>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</si>
  <si>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</si>
  <si>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</si>
  <si>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</si>
  <si>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</si>
  <si>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</si>
  <si>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</si>
  <si>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</si>
  <si>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</si>
  <si>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</si>
  <si>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</si>
  <si>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</si>
  <si>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</si>
  <si>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</si>
  <si>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</si>
  <si>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</si>
  <si>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</si>
  <si>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</si>
  <si>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</si>
  <si>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</si>
  <si>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</si>
  <si>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</si>
  <si>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</si>
  <si>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</si>
  <si>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</si>
  <si>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</si>
  <si>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</si>
  <si>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</si>
  <si>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</si>
  <si>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</si>
  <si>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</si>
  <si>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</si>
  <si>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</si>
  <si>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</si>
  <si>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</si>
  <si>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</si>
  <si>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</si>
  <si>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</si>
  <si>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</si>
  <si>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</si>
  <si>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</si>
  <si>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</si>
  <si>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</si>
  <si>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</si>
  <si>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</si>
  <si>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</si>
  <si>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</si>
  <si>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</si>
  <si>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</si>
  <si>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</si>
  <si>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</si>
  <si>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</si>
  <si>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</si>
  <si>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</si>
  <si>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</si>
  <si>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</si>
  <si>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</si>
  <si>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</si>
  <si>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</si>
  <si>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</si>
  <si>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</si>
  <si>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</si>
  <si>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</si>
  <si>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</si>
  <si>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</si>
  <si>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</si>
  <si>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</si>
  <si>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</si>
  <si>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</si>
  <si>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</si>
  <si>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</si>
  <si>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</si>
  <si>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</si>
  <si>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</si>
  <si>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</si>
  <si>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</si>
  <si>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</si>
  <si>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</si>
  <si>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</si>
  <si>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</si>
  <si>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</si>
  <si>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</si>
  <si>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</si>
  <si>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</si>
  <si>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</si>
  <si>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</si>
  <si>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</si>
  <si>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</si>
  <si>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</si>
  <si>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</si>
  <si>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</si>
  <si>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</si>
  <si>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</si>
  <si>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</si>
  <si>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</si>
  <si>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</si>
  <si>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</si>
  <si>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</si>
  <si>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</si>
  <si>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</si>
  <si>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</si>
  <si>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</si>
  <si>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</si>
  <si>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</si>
  <si>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</si>
  <si>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</si>
  <si>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</si>
  <si>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</si>
  <si>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</si>
  <si>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</si>
  <si>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</si>
  <si>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</si>
  <si>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</si>
  <si>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</si>
  <si>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</si>
  <si>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</si>
  <si>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</si>
  <si>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</si>
  <si>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</si>
  <si>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</si>
  <si>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</si>
  <si>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</si>
  <si>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</si>
  <si>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</si>
  <si>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</si>
  <si>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</si>
  <si>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</si>
  <si>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</si>
  <si>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</si>
  <si>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</si>
  <si>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</si>
  <si>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</si>
  <si>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</si>
  <si>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</si>
  <si>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</si>
  <si>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</si>
  <si>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</si>
  <si>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</si>
  <si>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</si>
  <si>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</si>
  <si>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</si>
  <si>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</si>
  <si>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</si>
  <si>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</si>
  <si>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</si>
  <si>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</si>
  <si>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</si>
  <si>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</si>
  <si>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</si>
  <si>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</si>
  <si>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</si>
  <si>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</si>
  <si>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</si>
  <si>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</si>
  <si>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</si>
  <si>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</si>
  <si>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</si>
  <si>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</si>
  <si>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</si>
  <si>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</si>
  <si>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</si>
  <si>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</si>
  <si>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</si>
  <si>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</si>
  <si>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</si>
  <si>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</si>
  <si>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</si>
  <si>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</si>
  <si>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</si>
  <si>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</si>
  <si>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</si>
  <si>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</si>
  <si>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</si>
  <si>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</si>
  <si>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</si>
  <si>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</si>
  <si>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</si>
  <si>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</si>
  <si>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</si>
  <si>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</si>
  <si>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</si>
  <si>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</si>
  <si>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</si>
  <si>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</si>
  <si>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</si>
  <si>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</si>
  <si>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</si>
  <si>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</si>
  <si>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</si>
  <si>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</si>
  <si>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</si>
  <si>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</si>
  <si>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</si>
  <si>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</si>
  <si>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</si>
  <si>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</si>
  <si>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</si>
  <si>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</si>
  <si>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</si>
  <si>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</si>
  <si>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</si>
  <si>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</si>
  <si>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</si>
  <si>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</si>
  <si>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</si>
  <si>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</si>
  <si>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</si>
  <si>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</si>
  <si>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</si>
  <si>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</si>
  <si>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</si>
  <si>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</si>
  <si>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</si>
  <si>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</si>
  <si>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</si>
  <si>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</si>
  <si>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</si>
  <si>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</si>
  <si>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</si>
  <si>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</si>
  <si>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</si>
  <si>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</si>
  <si>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</si>
  <si>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</si>
  <si>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</si>
  <si>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</si>
  <si>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</si>
  <si>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</si>
  <si>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</si>
  <si>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</si>
  <si>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</si>
  <si>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</si>
  <si>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</si>
  <si>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</si>
  <si>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</si>
  <si>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</si>
  <si>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</si>
  <si>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</si>
  <si>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</si>
  <si>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</si>
  <si>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</si>
  <si>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</si>
  <si>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</si>
  <si>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</si>
  <si>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</si>
  <si>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</si>
  <si>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</si>
  <si>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</si>
  <si>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</si>
  <si>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</si>
  <si>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</si>
  <si>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</si>
  <si>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</si>
  <si>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</si>
  <si>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</si>
  <si>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</si>
  <si>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</si>
  <si>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</si>
  <si>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</si>
  <si>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</si>
  <si>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</si>
  <si>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</si>
  <si>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</si>
  <si>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</si>
  <si>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</si>
  <si>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</si>
  <si>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</si>
  <si>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</si>
  <si>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</si>
  <si>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</si>
  <si>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</si>
  <si>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</si>
  <si>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</si>
  <si>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</si>
  <si>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</si>
  <si>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</si>
  <si>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</si>
  <si>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</si>
  <si>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</si>
  <si>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</si>
  <si>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</si>
  <si>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</si>
  <si>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</si>
  <si>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</si>
  <si>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</si>
  <si>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</si>
  <si>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</si>
  <si>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</si>
  <si>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</si>
  <si>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</si>
  <si>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</si>
  <si>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</si>
  <si>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</si>
  <si>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</si>
  <si>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</si>
  <si>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</si>
  <si>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</si>
  <si>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</si>
  <si>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</si>
  <si>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</si>
  <si>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</si>
  <si>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</si>
  <si>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</si>
  <si>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</si>
  <si>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</si>
  <si>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</si>
  <si>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</si>
  <si>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</si>
  <si>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</si>
  <si>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</si>
  <si>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</si>
  <si>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</si>
  <si>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</si>
  <si>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</si>
  <si>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</si>
  <si>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</si>
  <si>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</si>
  <si>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</si>
  <si>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</si>
  <si>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</si>
  <si>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</si>
  <si>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</si>
  <si>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</si>
  <si>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</si>
  <si>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</si>
  <si>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</si>
  <si>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</si>
  <si>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</si>
  <si>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</si>
  <si>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</si>
  <si>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</si>
  <si>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</si>
  <si>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</si>
  <si>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</si>
  <si>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</si>
  <si>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</si>
  <si>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</si>
  <si>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</si>
  <si>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</si>
  <si>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</si>
  <si>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</si>
  <si>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</si>
  <si>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</si>
  <si>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</si>
  <si>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</si>
  <si>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</si>
  <si>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</si>
  <si>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</si>
  <si>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</si>
  <si>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</si>
  <si>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</si>
  <si>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</si>
  <si>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</si>
  <si>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</si>
  <si>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</si>
  <si>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</si>
  <si>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</si>
  <si>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</si>
  <si>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</si>
  <si>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</si>
  <si>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</si>
  <si>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</si>
  <si>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</si>
  <si>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</si>
  <si>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</si>
  <si>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</si>
  <si>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</si>
  <si>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</si>
  <si>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</si>
  <si>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</si>
  <si>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</si>
  <si>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</si>
  <si>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</si>
  <si>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</si>
  <si>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</si>
  <si>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</si>
  <si>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</si>
  <si>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</si>
  <si>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</si>
  <si>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</si>
  <si>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</si>
  <si>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</si>
  <si>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</si>
  <si>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</si>
  <si>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</si>
  <si>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</si>
  <si>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</si>
  <si>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</si>
  <si>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</si>
  <si>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</si>
  <si>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</si>
  <si>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</si>
  <si>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</si>
  <si>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</si>
  <si>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</si>
  <si>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</si>
  <si>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</si>
  <si>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</si>
  <si>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</si>
  <si>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</si>
  <si>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</si>
  <si>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</si>
  <si>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</si>
  <si>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</si>
  <si>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</si>
  <si>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</si>
  <si>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</si>
  <si>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</si>
  <si>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</si>
  <si>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</si>
  <si>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</si>
  <si>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</si>
  <si>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</si>
  <si>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</si>
  <si>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</si>
  <si>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</si>
  <si>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</si>
  <si>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</si>
  <si>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</si>
  <si>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</si>
  <si>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</si>
  <si>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</si>
  <si>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</si>
  <si>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</si>
  <si>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</si>
  <si>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</si>
  <si>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</si>
  <si>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</si>
  <si>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</si>
  <si>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</si>
  <si>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</si>
  <si>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</si>
  <si>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</si>
  <si>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</si>
  <si>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</si>
  <si>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</si>
  <si>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</si>
  <si>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</si>
  <si>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</si>
  <si>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</si>
  <si>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</si>
  <si>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</si>
  <si>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</si>
  <si>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</si>
  <si>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</si>
  <si>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</si>
  <si>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</si>
  <si>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</si>
  <si>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</si>
  <si>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</si>
  <si>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</si>
  <si>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</si>
  <si>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</si>
  <si>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</si>
  <si>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</si>
  <si>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</si>
  <si>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</si>
  <si>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</si>
  <si>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</si>
  <si>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</si>
  <si>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</si>
  <si>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</si>
  <si>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</si>
  <si>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</si>
  <si>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</si>
  <si>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</si>
  <si>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</si>
  <si>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</si>
  <si>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</si>
  <si>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</si>
  <si>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</si>
  <si>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</si>
  <si>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</si>
  <si>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</si>
  <si>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</si>
  <si>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</si>
  <si>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</si>
  <si>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</si>
  <si>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</si>
  <si>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</si>
  <si>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</si>
  <si>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</si>
  <si>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</si>
  <si>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</si>
  <si>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</si>
  <si>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</si>
  <si>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</si>
  <si>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</si>
  <si>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</si>
  <si>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</si>
  <si>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</si>
  <si>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</si>
  <si>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</si>
  <si>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</si>
  <si>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</si>
  <si>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</si>
  <si>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</si>
  <si>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</si>
  <si>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</si>
  <si>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</si>
  <si>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</si>
  <si>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</si>
  <si>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</si>
  <si>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</si>
  <si>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</si>
  <si>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</si>
  <si>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</si>
  <si>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</si>
  <si>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</si>
  <si>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</si>
  <si>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</si>
  <si>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</si>
  <si>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</si>
  <si>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</si>
  <si>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</si>
  <si>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</si>
  <si>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</si>
  <si>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</si>
  <si>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</si>
  <si>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</si>
  <si>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</si>
  <si>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</si>
  <si>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</si>
  <si>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</si>
  <si>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</si>
  <si>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</si>
  <si>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</si>
  <si>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</si>
  <si>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</si>
  <si>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</si>
  <si>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</si>
  <si>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</si>
  <si>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</si>
  <si>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</si>
  <si>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</si>
  <si>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</si>
  <si>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</si>
  <si>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</si>
  <si>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</si>
  <si>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</si>
  <si>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</si>
  <si>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</si>
  <si>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</si>
  <si>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</si>
  <si>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</si>
  <si>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</si>
  <si>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</si>
  <si>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</si>
  <si>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</si>
  <si>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</si>
  <si>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</si>
  <si>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</si>
  <si>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</si>
  <si>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</si>
  <si>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</si>
  <si>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</si>
  <si>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</si>
  <si>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</si>
  <si>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</si>
  <si>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</si>
  <si>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</si>
  <si>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</si>
  <si>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</si>
  <si>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</si>
  <si>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</si>
  <si>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</si>
  <si>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</si>
  <si>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</si>
  <si>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</si>
  <si>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</si>
  <si>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</si>
  <si>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</si>
  <si>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</si>
  <si>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</si>
  <si>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</si>
  <si>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</si>
  <si>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</si>
  <si>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</si>
  <si>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</si>
  <si>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</si>
  <si>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</si>
  <si>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</si>
  <si>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</si>
  <si>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</si>
  <si>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</si>
  <si>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</si>
  <si>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</si>
  <si>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</si>
  <si>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</si>
  <si>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</si>
  <si>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</si>
  <si>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</si>
  <si>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</si>
  <si>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</si>
  <si>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</si>
  <si>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</si>
  <si>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</si>
  <si>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</si>
  <si>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</si>
  <si>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</si>
  <si>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</si>
  <si>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</si>
  <si>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</si>
  <si>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</si>
  <si>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</si>
  <si>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</si>
  <si>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</si>
  <si>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</si>
  <si>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</si>
  <si>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</si>
  <si>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</si>
  <si>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</si>
  <si>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</si>
  <si>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</si>
  <si>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</si>
  <si>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</si>
  <si>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</si>
  <si>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</si>
  <si>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</si>
  <si>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</si>
  <si>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</si>
  <si>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</si>
  <si>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</si>
  <si>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</si>
  <si>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</si>
  <si>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</si>
  <si>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</si>
  <si>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</si>
  <si>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</si>
  <si>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</si>
  <si>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</si>
  <si>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</si>
  <si>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</si>
  <si>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</si>
  <si>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</si>
  <si>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</si>
  <si>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</si>
  <si>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</si>
  <si>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</si>
  <si>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</si>
  <si>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</si>
  <si>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</si>
  <si>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</si>
  <si>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</si>
  <si>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</si>
  <si>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</si>
  <si>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</si>
  <si>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</si>
  <si>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</si>
  <si>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</si>
  <si>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</si>
  <si>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</si>
  <si>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</si>
  <si>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</si>
  <si>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</si>
  <si>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</si>
  <si>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</si>
  <si>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</si>
  <si>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</si>
  <si>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</si>
  <si>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</si>
  <si>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</si>
  <si>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</si>
  <si>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</si>
  <si>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</si>
  <si>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</si>
  <si>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</si>
  <si>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</si>
  <si>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</si>
  <si>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</si>
  <si>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</si>
  <si>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</si>
  <si>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</si>
  <si>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</si>
  <si>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</si>
  <si>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</si>
  <si>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</si>
  <si>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</si>
  <si>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</si>
  <si>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</si>
  <si>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</si>
  <si>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</si>
  <si>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</si>
  <si>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</si>
  <si>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</si>
  <si>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</si>
  <si>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</si>
  <si>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</si>
  <si>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</si>
  <si>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</si>
  <si>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</si>
  <si>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</si>
  <si>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</si>
  <si>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</si>
  <si>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</si>
  <si>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</si>
  <si>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</si>
  <si>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</si>
  <si>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</si>
  <si>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</si>
  <si>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</si>
  <si>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</si>
  <si>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</si>
  <si>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</si>
  <si>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</si>
  <si>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</si>
  <si>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</si>
  <si>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</si>
  <si>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</si>
  <si>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</si>
  <si>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</si>
  <si>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</si>
  <si>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</si>
  <si>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</si>
  <si>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</si>
  <si>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</si>
  <si>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</si>
  <si>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</si>
  <si>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</si>
  <si>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</si>
  <si>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</si>
  <si>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</si>
  <si>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</si>
  <si>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</si>
  <si>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</si>
  <si>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</si>
  <si>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</si>
  <si>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</si>
  <si>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</si>
  <si>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</si>
  <si>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</si>
  <si>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</si>
  <si>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</si>
  <si>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</si>
  <si>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</si>
  <si>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</si>
  <si>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</si>
  <si>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</si>
  <si>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</si>
  <si>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</si>
  <si>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</si>
  <si>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</si>
  <si>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</si>
  <si>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</si>
  <si>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</si>
  <si>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</si>
  <si>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</si>
  <si>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</si>
  <si>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</si>
  <si>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</si>
  <si>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</si>
  <si>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</si>
  <si>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</si>
  <si>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</si>
  <si>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</si>
  <si>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</si>
  <si>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</si>
  <si>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</si>
  <si>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</si>
  <si>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</si>
  <si>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</si>
  <si>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</si>
  <si>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</si>
  <si>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</si>
  <si>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</si>
  <si>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</si>
  <si>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</si>
  <si>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</si>
  <si>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</si>
  <si>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</si>
  <si>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</si>
  <si>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</si>
  <si>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</si>
  <si>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</si>
  <si>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</si>
  <si>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</si>
  <si>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</si>
  <si>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</si>
  <si>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</si>
  <si>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</si>
  <si>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</si>
  <si>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</si>
  <si>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</si>
  <si>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</si>
  <si>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</si>
  <si>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</si>
  <si>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</si>
  <si>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</si>
  <si>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</si>
  <si>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</si>
  <si>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</si>
  <si>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</si>
  <si>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</si>
  <si>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</si>
  <si>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</si>
  <si>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</si>
  <si>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</si>
  <si>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</si>
  <si>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</si>
  <si>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</si>
  <si>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</si>
  <si>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</si>
  <si>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</si>
  <si>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</si>
  <si>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</si>
  <si>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</si>
  <si>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</si>
  <si>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</si>
  <si>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</si>
  <si>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</si>
  <si>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</si>
  <si>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</si>
  <si>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</si>
  <si>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</si>
  <si>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</si>
  <si>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</si>
  <si>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</si>
  <si>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</si>
  <si>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</si>
  <si>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</si>
  <si>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</si>
  <si>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</si>
  <si>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</si>
  <si>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</si>
  <si>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</si>
  <si>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</si>
  <si>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</si>
  <si>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</si>
  <si>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</si>
  <si>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</si>
  <si>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</si>
  <si>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</si>
  <si>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</si>
  <si>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</si>
  <si>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</si>
  <si>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</si>
  <si>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</si>
  <si>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</si>
  <si>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</si>
  <si>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</si>
  <si>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</si>
  <si>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</si>
  <si>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</si>
  <si>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</si>
  <si>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</si>
  <si>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</si>
  <si>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</si>
  <si>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</si>
  <si>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</si>
  <si>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</si>
  <si>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</si>
  <si>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</si>
  <si>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</si>
  <si>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</si>
  <si>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</si>
  <si>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</si>
  <si>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</si>
  <si>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</si>
  <si>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</si>
  <si>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</si>
  <si>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</si>
  <si>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</si>
  <si>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</si>
  <si>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</si>
  <si>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</si>
  <si>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</si>
  <si>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</si>
  <si>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</si>
  <si>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</si>
  <si>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</si>
  <si>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</si>
  <si>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</si>
  <si>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</si>
  <si>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</si>
  <si>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</si>
  <si>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</si>
  <si>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</si>
  <si>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</si>
  <si>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</si>
  <si>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</si>
  <si>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</si>
  <si>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</si>
  <si>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</si>
  <si>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</si>
  <si>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</si>
  <si>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</si>
  <si>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</si>
  <si>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</si>
  <si>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</si>
  <si>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</si>
  <si>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</si>
  <si>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</si>
  <si>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</si>
  <si>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</si>
  <si>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</si>
  <si>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</si>
  <si>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</si>
  <si>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</si>
  <si>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</si>
  <si>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</si>
  <si>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</si>
  <si>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</si>
  <si>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</si>
  <si>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</si>
  <si>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</si>
  <si>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</si>
  <si>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</si>
  <si>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</si>
  <si>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</si>
  <si>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</si>
  <si>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</si>
  <si>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</si>
  <si>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</si>
  <si>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</si>
  <si>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</si>
  <si>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</si>
  <si>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</si>
  <si>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</si>
  <si>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</si>
  <si>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</si>
  <si>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</si>
  <si>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</si>
  <si>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</si>
  <si>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</si>
  <si>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</si>
  <si>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</si>
  <si>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</si>
  <si>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</si>
  <si>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</si>
  <si>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</si>
  <si>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</si>
  <si>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</si>
  <si>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</si>
  <si>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</si>
  <si>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</si>
  <si>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</si>
  <si>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</si>
  <si>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</si>
  <si>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</si>
  <si>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</si>
  <si>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</si>
  <si>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</si>
  <si>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</si>
  <si>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</si>
  <si>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</si>
  <si>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</si>
  <si>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</si>
  <si>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</si>
  <si>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</si>
  <si>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</si>
  <si>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</si>
  <si>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</si>
  <si>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</si>
  <si>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</si>
  <si>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</si>
  <si>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</si>
  <si>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</si>
  <si>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</si>
  <si>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</si>
  <si>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</si>
  <si>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</si>
  <si>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</si>
  <si>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</si>
  <si>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</si>
  <si>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</si>
  <si>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</si>
  <si>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</si>
  <si>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</si>
  <si>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</si>
  <si>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</si>
  <si>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</si>
  <si>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</si>
  <si>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</si>
  <si>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</si>
  <si>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</si>
  <si>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</si>
  <si>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</si>
  <si>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</si>
  <si>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</si>
  <si>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</si>
  <si>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</si>
  <si>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</si>
  <si>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</si>
  <si>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</si>
  <si>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</si>
  <si>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</si>
  <si>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</si>
  <si>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</si>
  <si>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</si>
  <si>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</si>
  <si>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</si>
  <si>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</si>
  <si>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</si>
  <si>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</si>
  <si>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</si>
  <si>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</si>
  <si>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</si>
  <si>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</si>
  <si>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</si>
  <si>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</si>
  <si>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</si>
  <si>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</si>
  <si>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</si>
  <si>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</si>
  <si>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</si>
  <si>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</si>
  <si>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</si>
  <si>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</si>
  <si>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</si>
  <si>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</si>
  <si>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</si>
  <si>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</si>
  <si>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</si>
  <si>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</si>
  <si>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</si>
  <si>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</si>
  <si>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</si>
  <si>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</si>
  <si>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</si>
  <si>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</si>
  <si>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</si>
  <si>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</si>
  <si>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</si>
  <si>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</si>
  <si>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</si>
  <si>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</si>
  <si>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</si>
  <si>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</si>
  <si>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</si>
  <si>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</si>
  <si>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</si>
  <si>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</si>
  <si>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</si>
  <si>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</si>
  <si>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</si>
  <si>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</si>
  <si>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</si>
  <si>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</si>
  <si>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</si>
  <si>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</si>
  <si>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</si>
  <si>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</si>
  <si>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</si>
  <si>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</si>
  <si>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</si>
  <si>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</si>
  <si>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</si>
  <si>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</si>
  <si>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</si>
  <si>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</si>
  <si>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</si>
  <si>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</si>
  <si>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</si>
  <si>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</si>
  <si>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</si>
  <si>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</si>
  <si>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</si>
  <si>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</si>
  <si>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</si>
  <si>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</si>
  <si>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</si>
  <si>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</si>
  <si>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</si>
  <si>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</si>
  <si>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</si>
  <si>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</si>
  <si>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</si>
  <si>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</si>
  <si>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</si>
  <si>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</si>
  <si>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</si>
  <si>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</si>
  <si>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</si>
  <si>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</si>
  <si>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</si>
  <si>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</si>
  <si>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</si>
  <si>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</si>
  <si>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</si>
  <si>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</si>
  <si>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</si>
  <si>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</si>
  <si>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</si>
  <si>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</si>
  <si>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</si>
  <si>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</si>
  <si>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</si>
  <si>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</si>
  <si>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</si>
  <si>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</si>
  <si>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</si>
  <si>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</si>
  <si>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</si>
  <si>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</si>
  <si>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</si>
  <si>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</si>
  <si>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</si>
  <si>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</si>
  <si>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</si>
  <si>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</si>
  <si>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</si>
  <si>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</si>
  <si>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</si>
  <si>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</si>
  <si>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</si>
  <si>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</si>
  <si>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</si>
  <si>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</si>
  <si>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</si>
  <si>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</si>
  <si>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</si>
  <si>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</si>
  <si>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</si>
  <si>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</si>
  <si>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</si>
  <si>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</si>
  <si>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</si>
  <si>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</si>
  <si>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</si>
  <si>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</si>
  <si>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</si>
  <si>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</si>
  <si>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</si>
  <si>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</si>
  <si>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</si>
  <si>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</si>
  <si>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</si>
  <si>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</si>
  <si>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</si>
  <si>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</si>
  <si>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</si>
  <si>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</si>
  <si>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</si>
  <si>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</si>
  <si>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</si>
  <si>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</si>
  <si>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</si>
  <si>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</si>
  <si>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</si>
  <si>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</si>
  <si>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</si>
  <si>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</si>
  <si>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</si>
  <si>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</si>
  <si>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</si>
  <si>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</si>
  <si>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</si>
  <si>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</si>
  <si>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</si>
  <si>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</si>
  <si>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</si>
  <si>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</si>
  <si>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</si>
  <si>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</si>
  <si>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</si>
  <si>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</si>
  <si>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</si>
  <si>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</si>
  <si>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</si>
  <si>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</si>
  <si>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</si>
  <si>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</si>
  <si>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</si>
  <si>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</si>
  <si>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</si>
  <si>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</si>
  <si>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</si>
  <si>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</si>
  <si>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</si>
  <si>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</si>
  <si>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</si>
  <si>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</si>
  <si>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</si>
  <si>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</si>
  <si>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</si>
  <si>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</si>
  <si>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</si>
  <si>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</si>
  <si>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</si>
  <si>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</si>
  <si>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</si>
  <si>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</si>
  <si>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</si>
  <si>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</si>
  <si>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</si>
  <si>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</si>
  <si>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</si>
  <si>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</si>
  <si>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</si>
  <si>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</si>
  <si>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</si>
  <si>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</si>
  <si>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</si>
  <si>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</si>
  <si>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</si>
  <si>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</si>
  <si>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</si>
  <si>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</si>
  <si>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</si>
  <si>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</si>
  <si>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</si>
  <si>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</si>
  <si>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</si>
  <si>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</si>
  <si>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</si>
  <si>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</si>
  <si>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</si>
  <si>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</si>
  <si>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</si>
  <si>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</si>
  <si>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</si>
  <si>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</si>
  <si>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</si>
  <si>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</si>
  <si>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</si>
  <si>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</si>
  <si>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</si>
  <si>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</si>
  <si>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</si>
  <si>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</si>
  <si>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</si>
  <si>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</si>
  <si>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</si>
  <si>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</si>
  <si>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</si>
  <si>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</si>
  <si>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</si>
  <si>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</si>
  <si>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</si>
  <si>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</si>
  <si>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</si>
  <si>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</si>
  <si>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</si>
  <si>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</si>
  <si>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</si>
  <si>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</si>
  <si>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</si>
  <si>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</si>
  <si>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</si>
  <si>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</si>
  <si>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</si>
  <si>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</si>
  <si>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</si>
  <si>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</si>
  <si>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</si>
  <si>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</si>
  <si>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</si>
  <si>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</si>
  <si>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</si>
  <si>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</si>
  <si>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</si>
  <si>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</si>
  <si>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</si>
  <si>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</si>
  <si>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</si>
  <si>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</si>
  <si>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</si>
  <si>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</si>
  <si>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</si>
  <si>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</si>
  <si>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</si>
  <si>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</si>
  <si>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</si>
  <si>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</si>
  <si>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</si>
  <si>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</si>
  <si>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</si>
  <si>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</si>
  <si>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</si>
  <si>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</si>
  <si>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</si>
  <si>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</si>
  <si>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</si>
  <si>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</si>
  <si>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</si>
  <si>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</si>
  <si>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</si>
  <si>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</si>
  <si>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</si>
  <si>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</si>
  <si>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</si>
  <si>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</si>
  <si>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</si>
  <si>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</si>
  <si>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</si>
  <si>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</si>
  <si>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</si>
  <si>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</si>
  <si>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</si>
  <si>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</si>
  <si>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</si>
  <si>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</si>
  <si>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</si>
  <si>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</si>
  <si>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</si>
  <si>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</si>
  <si>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</si>
  <si>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</si>
  <si>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</si>
  <si>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</si>
  <si>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</si>
  <si>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</si>
  <si>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</si>
  <si>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</si>
  <si>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</si>
  <si>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</si>
  <si>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</si>
  <si>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</si>
  <si>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</si>
  <si>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</si>
  <si>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</si>
  <si>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</si>
  <si>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</si>
  <si>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</si>
  <si>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</si>
  <si>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</si>
  <si>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</si>
  <si>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</si>
  <si>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</si>
  <si>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</si>
  <si>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</si>
  <si>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</si>
  <si>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</si>
  <si>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</si>
  <si>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</si>
  <si>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</si>
  <si>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</si>
  <si>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</si>
  <si>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</si>
  <si>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</si>
  <si>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</si>
  <si>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</si>
  <si>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</si>
  <si>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</si>
  <si>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</si>
  <si>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</si>
  <si>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</si>
  <si>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</si>
  <si>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</si>
  <si>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</si>
  <si>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</si>
  <si>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</si>
  <si>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</si>
  <si>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</si>
  <si>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</si>
  <si>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</si>
  <si>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</si>
  <si>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</si>
  <si>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</si>
  <si>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</si>
  <si>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</si>
  <si>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</si>
  <si>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</si>
  <si>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</si>
  <si>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</si>
  <si>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</si>
  <si>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</si>
  <si>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</si>
  <si>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</si>
  <si>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</si>
  <si>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</si>
  <si>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</si>
  <si>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</si>
  <si>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</si>
  <si>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</si>
  <si>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</si>
  <si>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</si>
  <si>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</si>
  <si>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</si>
  <si>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</si>
  <si>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</si>
  <si>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</si>
  <si>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</si>
  <si>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</si>
  <si>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</si>
  <si>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</si>
  <si>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</si>
  <si>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</si>
  <si>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</si>
  <si>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</si>
  <si>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</si>
  <si>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</si>
  <si>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</si>
  <si>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</si>
  <si>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</si>
  <si>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</si>
  <si>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</si>
  <si>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</si>
  <si>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</si>
  <si>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</si>
  <si>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</si>
  <si>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</si>
  <si>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</si>
  <si>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</si>
  <si>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</si>
  <si>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</si>
  <si>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</si>
  <si>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</si>
  <si>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</si>
  <si>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</si>
  <si>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</si>
  <si>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</si>
  <si>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</si>
  <si>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</si>
  <si>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</si>
  <si>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</si>
  <si>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</si>
  <si>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</si>
  <si>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</si>
  <si>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</si>
  <si>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</si>
  <si>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</si>
  <si>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</si>
  <si>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</si>
  <si>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</si>
  <si>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</si>
  <si>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</si>
  <si>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</si>
  <si>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</si>
  <si>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</si>
  <si>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</si>
  <si>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</si>
  <si>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</si>
  <si>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</si>
  <si>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</si>
  <si>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</si>
  <si>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</si>
  <si>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</si>
  <si>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</si>
  <si>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</si>
  <si>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</si>
  <si>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</si>
  <si>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</si>
  <si>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</si>
  <si>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</si>
  <si>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</si>
  <si>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</si>
  <si>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</si>
  <si>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</si>
  <si>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</si>
  <si>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</si>
  <si>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</si>
  <si>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</si>
  <si>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</si>
  <si>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</si>
  <si>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</si>
  <si>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</si>
  <si>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</si>
  <si>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</si>
  <si>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</si>
  <si>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</si>
  <si>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</si>
  <si>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</si>
  <si>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</si>
  <si>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</si>
  <si>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</si>
  <si>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</si>
  <si>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</si>
  <si>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</si>
  <si>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</si>
  <si>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</si>
  <si>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</si>
  <si>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</si>
  <si>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</si>
  <si>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</si>
  <si>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</si>
  <si>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</si>
  <si>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</si>
  <si>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</si>
  <si>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</si>
  <si>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</si>
  <si>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</si>
  <si>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</si>
  <si>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</si>
  <si>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</si>
  <si>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</si>
  <si>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</si>
  <si>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</si>
  <si>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</si>
  <si>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</si>
  <si>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</si>
  <si>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</si>
  <si>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</si>
  <si>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</si>
  <si>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</si>
  <si>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</si>
  <si>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</si>
  <si>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</si>
  <si>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</si>
  <si>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</si>
  <si>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</si>
  <si>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</si>
  <si>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</si>
  <si>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</si>
  <si>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</si>
  <si>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</si>
  <si>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</si>
  <si>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</si>
  <si>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</si>
  <si>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</si>
  <si>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</si>
  <si>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</si>
  <si>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</si>
  <si>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</si>
  <si>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</si>
  <si>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</si>
  <si>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</si>
  <si>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</si>
  <si>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</si>
  <si>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</si>
  <si>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</si>
  <si>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</si>
  <si>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</si>
  <si>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</si>
  <si>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</si>
  <si>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</si>
  <si>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</si>
  <si>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</si>
  <si>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</si>
  <si>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</si>
  <si>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</si>
  <si>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</si>
  <si>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</si>
  <si>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</si>
  <si>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</si>
  <si>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</si>
  <si>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</si>
  <si>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</si>
  <si>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</si>
  <si>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</si>
  <si>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</si>
  <si>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</si>
  <si>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</si>
  <si>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</si>
  <si>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</si>
  <si>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</si>
  <si>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</si>
  <si>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</si>
  <si>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</si>
  <si>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</si>
  <si>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</si>
  <si>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</si>
  <si>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</si>
  <si>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</si>
  <si>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</si>
  <si>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</si>
  <si>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</si>
  <si>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</si>
  <si>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</si>
  <si>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</si>
  <si>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</si>
  <si>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</si>
  <si>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</si>
  <si>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</si>
  <si>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</si>
  <si>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</si>
  <si>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</si>
  <si>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</si>
  <si>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</si>
  <si>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</si>
  <si>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</si>
  <si>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</si>
  <si>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</si>
  <si>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</si>
  <si>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</si>
  <si>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</si>
  <si>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</si>
  <si>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</si>
  <si>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</si>
  <si>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</si>
  <si>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</si>
  <si>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</si>
  <si>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</si>
  <si>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</si>
  <si>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</si>
  <si>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</si>
  <si>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</si>
  <si>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</si>
  <si>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</si>
  <si>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</si>
  <si>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</si>
  <si>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</si>
  <si>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</si>
  <si>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</si>
  <si>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</si>
  <si>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</si>
  <si>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</si>
  <si>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</si>
  <si>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</si>
  <si>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</si>
  <si>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</si>
  <si>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</si>
  <si>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</si>
  <si>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</si>
  <si>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</si>
  <si>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</si>
  <si>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</si>
  <si>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</si>
  <si>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</si>
  <si>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</si>
  <si>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</si>
  <si>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</si>
  <si>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</si>
  <si>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</si>
  <si>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</si>
  <si>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</si>
  <si>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</si>
  <si>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</si>
  <si>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</si>
  <si>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</si>
  <si>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</si>
  <si>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</si>
  <si>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</si>
  <si>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</si>
  <si>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</si>
  <si>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</si>
  <si>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</si>
  <si>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</si>
  <si>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</si>
  <si>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</si>
  <si>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</si>
  <si>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</si>
  <si>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</si>
  <si>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</si>
  <si>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</si>
  <si>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</si>
  <si>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</si>
  <si>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</si>
  <si>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</si>
  <si>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</si>
  <si>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</si>
  <si>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</si>
  <si>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</si>
  <si>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</si>
  <si>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</si>
  <si>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</si>
  <si>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</si>
  <si>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</si>
  <si>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</si>
  <si>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</si>
  <si>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</si>
  <si>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</si>
  <si>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</si>
  <si>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</si>
  <si>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</si>
  <si>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</si>
  <si>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</si>
  <si>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</si>
  <si>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</si>
  <si>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</si>
  <si>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</si>
  <si>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</si>
  <si>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</si>
  <si>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</si>
  <si>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</si>
  <si>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</si>
  <si>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</si>
  <si>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</si>
  <si>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</si>
  <si>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</si>
  <si>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</si>
  <si>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</si>
  <si>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</si>
  <si>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</si>
  <si>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</si>
  <si>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</si>
  <si>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</si>
  <si>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</si>
  <si>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</si>
  <si>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</si>
  <si>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</si>
  <si>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</si>
  <si>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</si>
  <si>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</si>
  <si>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</si>
  <si>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</si>
  <si>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</si>
  <si>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</si>
  <si>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</si>
  <si>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</si>
  <si>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</si>
  <si>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</si>
  <si>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</si>
  <si>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</si>
  <si>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</si>
  <si>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</si>
  <si>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</si>
  <si>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</si>
  <si>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</si>
  <si>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</si>
  <si>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</si>
  <si>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</si>
  <si>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</si>
  <si>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</si>
  <si>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</si>
  <si>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</si>
  <si>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</si>
  <si>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</si>
  <si>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</si>
  <si>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</si>
  <si>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</si>
  <si>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</si>
  <si>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</si>
  <si>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</si>
  <si>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</si>
  <si>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</si>
  <si>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</si>
  <si>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</si>
  <si>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</si>
  <si>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</si>
  <si>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</si>
  <si>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</si>
  <si>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</si>
  <si>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</si>
  <si>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</si>
  <si>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</si>
  <si>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</si>
  <si>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</si>
  <si>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</si>
  <si>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</si>
  <si>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</si>
  <si>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</si>
  <si>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</si>
  <si>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</si>
  <si>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</si>
  <si>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</si>
  <si>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</si>
  <si>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</si>
  <si>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</si>
  <si>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</si>
  <si>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</si>
  <si>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</si>
  <si>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</si>
  <si>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</si>
  <si>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</si>
  <si>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</si>
  <si>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</si>
  <si>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</si>
  <si>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</si>
  <si>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</si>
  <si>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</si>
  <si>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</si>
  <si>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</si>
  <si>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</si>
  <si>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</si>
  <si>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</si>
  <si>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</si>
  <si>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</si>
  <si>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</si>
  <si>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</si>
  <si>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</si>
  <si>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</si>
  <si>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</si>
  <si>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</si>
  <si>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</si>
  <si>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</si>
  <si>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</si>
  <si>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</si>
  <si>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</si>
  <si>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</si>
  <si>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</si>
  <si>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</si>
  <si>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</si>
  <si>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</si>
  <si>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</si>
  <si>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</si>
  <si>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</si>
  <si>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</si>
  <si>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</si>
  <si>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</si>
  <si>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</si>
  <si>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</si>
  <si>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</si>
  <si>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</si>
  <si>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</si>
  <si>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</si>
  <si>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</si>
  <si>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</si>
  <si>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</si>
  <si>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</si>
  <si>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</si>
  <si>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</si>
  <si>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</si>
  <si>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</si>
  <si>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</si>
  <si>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</si>
  <si>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</si>
  <si>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</si>
  <si>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</si>
  <si>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</si>
  <si>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</si>
  <si>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</si>
  <si>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</si>
  <si>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</si>
  <si>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</si>
  <si>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</si>
  <si>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</si>
  <si>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</si>
  <si>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</si>
  <si>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</si>
  <si>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</si>
  <si>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</si>
  <si>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</si>
  <si>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</si>
  <si>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</si>
  <si>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</si>
  <si>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</si>
  <si>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</si>
  <si>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</si>
  <si>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</si>
  <si>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</si>
  <si>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</si>
  <si>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</si>
  <si>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</si>
  <si>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</si>
  <si>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</si>
  <si>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</si>
  <si>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</si>
  <si>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</si>
  <si>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</si>
  <si>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</si>
  <si>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</si>
  <si>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</si>
  <si>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</si>
  <si>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</si>
  <si>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</si>
  <si>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</si>
  <si>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</si>
  <si>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</si>
  <si>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</si>
  <si>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</si>
  <si>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</si>
  <si>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</si>
  <si>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</si>
  <si>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</si>
  <si>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</si>
  <si>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</si>
  <si>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</si>
  <si>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</si>
  <si>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</si>
  <si>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</si>
  <si>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</si>
  <si>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</si>
  <si>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</si>
  <si>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</si>
  <si>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</si>
  <si>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</si>
  <si>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</si>
  <si>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</si>
  <si>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</si>
  <si>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</si>
  <si>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</si>
  <si>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</si>
  <si>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</si>
  <si>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</si>
  <si>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</si>
  <si>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</si>
  <si>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</si>
  <si>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</si>
  <si>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</si>
  <si>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</si>
  <si>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</si>
  <si>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</si>
  <si>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</si>
  <si>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</si>
  <si>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</si>
  <si>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</si>
  <si>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</si>
  <si>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</si>
  <si>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</si>
  <si>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</si>
  <si>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</si>
  <si>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</si>
  <si>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</si>
  <si>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</si>
  <si>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</si>
  <si>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</si>
  <si>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</si>
  <si>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</si>
  <si>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</si>
  <si>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</si>
  <si>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</si>
  <si>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</si>
  <si>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</si>
  <si>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</si>
  <si>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</si>
  <si>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</si>
  <si>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</si>
  <si>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</si>
  <si>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</si>
  <si>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</si>
  <si>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</si>
  <si>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</si>
  <si>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</si>
  <si>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</si>
  <si>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</si>
  <si>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</si>
  <si>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</si>
  <si>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</si>
  <si>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</si>
  <si>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</si>
  <si>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</si>
  <si>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</si>
  <si>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</si>
  <si>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</si>
  <si>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</si>
  <si>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</si>
  <si>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</si>
  <si>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</si>
  <si>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</si>
  <si>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</si>
  <si>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</si>
  <si>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</si>
  <si>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</si>
  <si>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</si>
  <si>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</si>
  <si>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</si>
  <si>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</si>
  <si>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</si>
  <si>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</si>
  <si>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</si>
  <si>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</si>
  <si>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</si>
  <si>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</si>
  <si>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</si>
  <si>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</si>
  <si>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</si>
  <si>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</si>
  <si>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</si>
  <si>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</si>
  <si>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</si>
  <si>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</si>
  <si>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</si>
  <si>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</si>
  <si>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</si>
  <si>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</si>
  <si>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</si>
  <si>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</si>
  <si>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</si>
  <si>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</si>
  <si>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</si>
  <si>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</si>
  <si>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</si>
  <si>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</si>
  <si>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</si>
  <si>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</si>
  <si>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</si>
  <si>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</si>
  <si>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</si>
  <si>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</si>
  <si>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</si>
  <si>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</si>
  <si>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</si>
  <si>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</si>
  <si>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</si>
  <si>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</si>
  <si>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</si>
  <si>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</si>
  <si>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</si>
  <si>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</si>
  <si>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</si>
  <si>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</si>
  <si>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</si>
  <si>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</si>
  <si>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</si>
  <si>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</si>
  <si>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</si>
  <si>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</si>
  <si>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</si>
  <si>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</si>
  <si>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</si>
  <si>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</si>
  <si>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</si>
  <si>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</si>
  <si>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</si>
  <si>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</si>
  <si>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</si>
  <si>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</si>
  <si>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</si>
  <si>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</si>
  <si>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</si>
  <si>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</si>
  <si>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</si>
  <si>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</si>
  <si>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</si>
  <si>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</si>
  <si>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</si>
  <si>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</si>
  <si>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</si>
  <si>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</si>
  <si>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</si>
  <si>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</si>
  <si>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</si>
  <si>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</si>
  <si>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</si>
  <si>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</si>
  <si>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</si>
  <si>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</si>
  <si>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</si>
  <si>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</si>
  <si>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</si>
  <si>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</si>
  <si>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</si>
  <si>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</si>
  <si>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</si>
  <si>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</si>
  <si>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</si>
  <si>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</si>
  <si>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</si>
  <si>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</si>
  <si>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</si>
  <si>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</si>
  <si>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</si>
  <si>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</si>
  <si>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</si>
  <si>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</si>
  <si>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</si>
  <si>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</si>
  <si>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</si>
  <si>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</si>
  <si>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</si>
  <si>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</si>
  <si>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</si>
  <si>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</si>
  <si>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</si>
  <si>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</si>
  <si>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</si>
  <si>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</si>
  <si>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</si>
  <si>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</si>
  <si>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</si>
  <si>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</si>
  <si>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</si>
  <si>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</si>
  <si>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</si>
  <si>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</si>
  <si>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</si>
  <si>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</si>
  <si>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</si>
  <si>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</si>
  <si>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</si>
  <si>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</si>
  <si>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</si>
  <si>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</si>
  <si>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</si>
  <si>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</si>
  <si>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</si>
  <si>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</si>
  <si>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</si>
  <si>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</si>
  <si>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</si>
  <si>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</si>
  <si>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</si>
  <si>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</si>
  <si>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</si>
  <si>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</si>
  <si>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</si>
  <si>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</si>
  <si>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</si>
  <si>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</si>
  <si>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</si>
  <si>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</si>
  <si>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</si>
  <si>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</si>
  <si>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</si>
  <si>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</si>
  <si>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</si>
  <si>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</si>
  <si>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</si>
  <si>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</si>
  <si>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</si>
  <si>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</si>
  <si>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</si>
  <si>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</si>
  <si>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</si>
  <si>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</si>
  <si>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</si>
  <si>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</si>
  <si>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</si>
  <si>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</si>
  <si>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</si>
  <si>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</si>
  <si>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</si>
  <si>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</si>
  <si>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</si>
  <si>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</si>
  <si>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</si>
  <si>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</si>
  <si>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</si>
  <si>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</si>
  <si>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</si>
  <si>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</si>
  <si>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</si>
  <si>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</si>
  <si>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</si>
  <si>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</si>
  <si>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</si>
  <si>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</si>
  <si>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</si>
  <si>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</si>
  <si>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</si>
  <si>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</si>
  <si>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</si>
  <si>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</si>
  <si>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</si>
  <si>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</si>
  <si>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</si>
  <si>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</si>
  <si>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</si>
  <si>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</si>
  <si>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</si>
  <si>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</si>
  <si>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</si>
  <si>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</si>
  <si>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</si>
  <si>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</si>
  <si>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</si>
  <si>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</si>
  <si>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</si>
  <si>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</si>
  <si>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</si>
  <si>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</si>
  <si>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</si>
  <si>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</si>
  <si>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</si>
  <si>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</si>
  <si>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</si>
  <si>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</si>
  <si>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</si>
  <si>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</si>
  <si>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</si>
  <si>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</si>
  <si>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</si>
  <si>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</si>
  <si>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</si>
  <si>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</si>
  <si>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</si>
  <si>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</si>
  <si>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</si>
  <si>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</si>
  <si>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</si>
  <si>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</si>
  <si>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</si>
  <si>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</si>
  <si>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</si>
  <si>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</si>
  <si>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</si>
  <si>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</si>
  <si>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</si>
  <si>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</si>
  <si>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</si>
  <si>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</si>
  <si>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</si>
  <si>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</si>
  <si>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</si>
  <si>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</si>
  <si>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</si>
  <si>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</si>
  <si>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</si>
  <si>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</si>
  <si>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</si>
  <si>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</si>
  <si>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</si>
  <si>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</si>
  <si>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</si>
  <si>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</si>
  <si>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</si>
  <si>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</si>
  <si>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</si>
  <si>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</si>
  <si>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</si>
  <si>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</si>
  <si>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</si>
  <si>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</si>
  <si>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</si>
  <si>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</si>
  <si>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</si>
  <si>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</si>
  <si>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</si>
  <si>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</si>
  <si>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</si>
  <si>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</si>
  <si>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</si>
  <si>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</si>
  <si>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</si>
  <si>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</si>
  <si>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</si>
  <si>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</si>
  <si>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</si>
  <si>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</si>
  <si>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</si>
  <si>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</si>
  <si>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</si>
  <si>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</si>
  <si>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</si>
  <si>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</si>
  <si>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</si>
  <si>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</si>
  <si>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</si>
  <si>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</si>
  <si>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</si>
  <si>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</si>
  <si>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</si>
  <si>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</si>
  <si>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</si>
  <si>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</si>
  <si>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</si>
  <si>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</si>
  <si>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</si>
  <si>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</si>
  <si>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</si>
  <si>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</si>
  <si>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</si>
  <si>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</si>
  <si>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</si>
  <si>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</si>
  <si>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</si>
  <si>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</si>
  <si>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</si>
  <si>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</si>
  <si>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</si>
  <si>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</si>
  <si>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</si>
  <si>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</si>
  <si>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</si>
  <si>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</si>
  <si>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</si>
  <si>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</si>
  <si>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</si>
  <si>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</si>
  <si>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</si>
  <si>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</si>
  <si>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</si>
  <si>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</si>
  <si>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</si>
  <si>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</si>
  <si>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</si>
  <si>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</si>
  <si>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</si>
  <si>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</si>
  <si>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</si>
  <si>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</si>
  <si>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</si>
  <si>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</si>
  <si>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</si>
  <si>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</si>
  <si>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</si>
  <si>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</si>
  <si>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</si>
  <si>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</si>
  <si>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</si>
  <si>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</si>
  <si>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</si>
  <si>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</si>
  <si>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</si>
  <si>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</si>
  <si>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</si>
  <si>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</si>
  <si>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</si>
  <si>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</si>
  <si>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</si>
  <si>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</si>
  <si>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</si>
  <si>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</si>
  <si>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</si>
  <si>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</si>
  <si>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</si>
  <si>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</si>
  <si>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</si>
  <si>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</si>
  <si>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</si>
  <si>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</si>
  <si>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</si>
  <si>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</si>
  <si>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</si>
  <si>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</si>
  <si>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</si>
  <si>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</si>
  <si>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</si>
  <si>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</si>
  <si>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</si>
  <si>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</si>
  <si>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</si>
  <si>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</si>
  <si>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</si>
  <si>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</si>
  <si>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</si>
  <si>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</si>
  <si>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</si>
  <si>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</si>
  <si>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</si>
  <si>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</si>
  <si>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</si>
  <si>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</si>
  <si>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</si>
  <si>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</si>
  <si>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</si>
  <si>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</si>
  <si>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</si>
  <si>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</si>
  <si>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</si>
  <si>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</si>
  <si>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</si>
  <si>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</si>
  <si>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</si>
  <si>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</si>
  <si>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</si>
  <si>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</si>
  <si>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</si>
  <si>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</si>
  <si>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</si>
  <si>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</si>
  <si>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</si>
  <si>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</si>
  <si>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</si>
  <si>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</si>
  <si>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</si>
  <si>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</si>
  <si>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</si>
  <si>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</si>
  <si>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</si>
  <si>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</si>
  <si>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</si>
  <si>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</si>
  <si>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</si>
  <si>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</si>
  <si>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</si>
  <si>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</si>
  <si>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</si>
  <si>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</si>
  <si>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</si>
  <si>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</si>
  <si>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</si>
  <si>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</si>
  <si>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</si>
  <si>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</si>
  <si>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</si>
  <si>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</si>
  <si>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</si>
  <si>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</si>
  <si>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</si>
  <si>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</si>
  <si>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</si>
  <si>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</si>
  <si>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</si>
  <si>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</si>
  <si>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</si>
  <si>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</si>
  <si>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</si>
  <si>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</si>
  <si>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</si>
  <si>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</si>
  <si>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</si>
  <si>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</si>
  <si>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</si>
  <si>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</si>
  <si>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</si>
  <si>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</si>
  <si>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</si>
  <si>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</si>
  <si>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</si>
  <si>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</si>
  <si>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</si>
  <si>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</si>
  <si>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</si>
  <si>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</si>
  <si>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</si>
  <si>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</si>
  <si>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</si>
  <si>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</si>
  <si>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</si>
  <si>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</si>
  <si>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</si>
  <si>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</si>
  <si>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</si>
  <si>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</si>
  <si>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</si>
  <si>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</si>
  <si>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</si>
  <si>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</si>
  <si>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</si>
  <si>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</si>
  <si>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</si>
  <si>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</si>
  <si>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</si>
  <si>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</si>
  <si>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</si>
  <si>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</si>
  <si>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</si>
  <si>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</si>
  <si>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</si>
  <si>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</si>
  <si>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</si>
  <si>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</si>
  <si>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</si>
  <si>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</si>
  <si>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</si>
  <si>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</si>
  <si>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</si>
  <si>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</si>
  <si>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</si>
  <si>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</si>
  <si>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</si>
  <si>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</si>
  <si>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</si>
  <si>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</si>
  <si>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</si>
  <si>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</si>
  <si>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</si>
  <si>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</si>
  <si>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</si>
  <si>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</si>
  <si>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</si>
  <si>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</si>
  <si>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</si>
  <si>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</si>
  <si>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</si>
  <si>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</si>
  <si>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</si>
  <si>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</si>
  <si>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</si>
  <si>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</si>
  <si>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</si>
  <si>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</si>
  <si>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</si>
  <si>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</si>
  <si>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</si>
  <si>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</si>
  <si>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</si>
  <si>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</si>
  <si>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</si>
  <si>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</si>
  <si>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</si>
  <si>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</si>
  <si>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</si>
  <si>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</si>
  <si>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</si>
  <si>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</si>
  <si>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</si>
  <si>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</si>
  <si>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</si>
  <si>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</si>
  <si>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</si>
  <si>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</si>
  <si>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</si>
  <si>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</si>
  <si>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</si>
  <si>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</si>
  <si>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</si>
  <si>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</si>
  <si>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</si>
  <si>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</si>
  <si>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</si>
  <si>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</si>
  <si>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</si>
  <si>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</si>
  <si>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</si>
  <si>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</si>
  <si>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</si>
  <si>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</si>
  <si>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</si>
  <si>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</si>
  <si>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</si>
  <si>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</si>
  <si>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</si>
  <si>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</si>
  <si>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</si>
  <si>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</si>
  <si>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</si>
  <si>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</si>
  <si>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</si>
  <si>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</si>
  <si>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</si>
  <si>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</si>
  <si>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</si>
  <si>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</si>
  <si>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</si>
  <si>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</si>
  <si>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</si>
  <si>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</si>
  <si>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</si>
  <si>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</si>
  <si>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</si>
  <si>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</si>
  <si>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</si>
  <si>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</si>
  <si>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</si>
  <si>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</si>
  <si>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</si>
  <si>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</si>
  <si>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</si>
  <si>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</si>
  <si>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</si>
  <si>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</si>
  <si>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</si>
  <si>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</si>
  <si>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</si>
  <si>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</si>
  <si>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</si>
  <si>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</si>
  <si>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</si>
  <si>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</si>
  <si>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</si>
  <si>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</si>
  <si>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</si>
  <si>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</si>
  <si>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</si>
  <si>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</si>
  <si>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</si>
  <si>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</si>
  <si>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</si>
  <si>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</si>
  <si>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</si>
  <si>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</si>
  <si>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</si>
  <si>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</si>
  <si>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</si>
  <si>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</si>
  <si>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</si>
  <si>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</si>
  <si>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</si>
  <si>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</si>
  <si>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</si>
  <si>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</si>
  <si>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</si>
  <si>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</si>
  <si>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</si>
  <si>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</si>
  <si>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</si>
  <si>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</si>
  <si>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</si>
  <si>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</si>
  <si>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</si>
  <si>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</si>
  <si>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</si>
  <si>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</si>
  <si>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</si>
  <si>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</si>
  <si>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</si>
  <si>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</si>
  <si>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</si>
  <si>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</si>
  <si>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</si>
  <si>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</si>
  <si>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</si>
  <si>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</si>
  <si>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</si>
  <si>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</si>
  <si>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</si>
  <si>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</si>
  <si>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</si>
  <si>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</si>
  <si>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</si>
  <si>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</si>
  <si>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</si>
  <si>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</si>
  <si>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</si>
  <si>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</si>
  <si>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</si>
  <si>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</si>
  <si>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</si>
  <si>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</si>
  <si>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</si>
  <si>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</si>
  <si>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</si>
  <si>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</si>
  <si>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</si>
  <si>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</si>
  <si>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</si>
  <si>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</si>
  <si>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</si>
  <si>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</si>
  <si>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</si>
  <si>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</si>
  <si>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</si>
  <si>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</si>
  <si>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</si>
  <si>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</si>
  <si>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</si>
  <si>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</si>
  <si>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</si>
  <si>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</si>
  <si>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</si>
  <si>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</si>
  <si>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</si>
  <si>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</si>
  <si>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</si>
  <si>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</si>
  <si>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</si>
  <si>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</si>
  <si>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</si>
  <si>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</si>
  <si>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</si>
  <si>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</si>
  <si>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</si>
  <si>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</si>
  <si>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</si>
  <si>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</si>
  <si>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</si>
  <si>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</si>
  <si>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</si>
  <si>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</si>
  <si>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</si>
  <si>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</si>
  <si>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</si>
  <si>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</si>
  <si>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</si>
  <si>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</si>
  <si>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</si>
  <si>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</si>
  <si>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</si>
  <si>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</si>
  <si>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</si>
  <si>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</si>
  <si>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</si>
  <si>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</si>
  <si>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</si>
  <si>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</si>
  <si>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</si>
  <si>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</si>
  <si>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</si>
  <si>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</si>
  <si>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</si>
  <si>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</si>
  <si>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</si>
  <si>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</si>
  <si>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</si>
  <si>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</si>
  <si>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</si>
  <si>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</si>
  <si>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</si>
  <si>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</si>
  <si>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</si>
  <si>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</si>
  <si>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</si>
  <si>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</si>
  <si>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</si>
  <si>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</si>
  <si>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</si>
  <si>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</si>
  <si>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</si>
  <si>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</si>
  <si>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</si>
  <si>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</si>
  <si>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</si>
  <si>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</si>
  <si>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</si>
  <si>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</si>
  <si>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</si>
  <si>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</si>
  <si>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</si>
  <si>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</si>
  <si>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</si>
  <si>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</si>
  <si>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</si>
  <si>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</si>
  <si>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</si>
  <si>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</si>
  <si>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</si>
  <si>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</si>
  <si>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</si>
  <si>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</si>
  <si>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</si>
  <si>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</si>
  <si>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</si>
  <si>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</si>
  <si>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</si>
  <si>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</si>
  <si>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</si>
  <si>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</si>
  <si>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</si>
  <si>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</si>
  <si>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</si>
  <si>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</si>
  <si>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</si>
  <si>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</si>
  <si>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</si>
  <si>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</si>
  <si>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</si>
  <si>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</si>
  <si>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</si>
  <si>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</si>
  <si>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</si>
  <si>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</si>
  <si>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</si>
  <si>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</si>
  <si>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</si>
  <si>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</si>
  <si>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</si>
  <si>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</si>
  <si>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</si>
  <si>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</si>
  <si>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</si>
  <si>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</si>
  <si>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</si>
  <si>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</si>
  <si>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</si>
  <si>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</si>
  <si>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</si>
  <si>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</si>
  <si>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</si>
  <si>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</si>
  <si>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</si>
  <si>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</si>
  <si>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</si>
  <si>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</si>
  <si>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</si>
  <si>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</si>
  <si>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</si>
  <si>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</si>
  <si>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</si>
  <si>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</si>
  <si>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</si>
  <si>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</si>
  <si>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</si>
  <si>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</si>
  <si>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</si>
  <si>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</si>
  <si>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</si>
  <si>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</si>
  <si>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</si>
  <si>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</si>
  <si>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</si>
  <si>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</si>
  <si>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</si>
  <si>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</si>
  <si>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</si>
  <si>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</si>
  <si>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</si>
  <si>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</si>
  <si>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</si>
  <si>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</si>
  <si>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</si>
  <si>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</si>
  <si>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</si>
  <si>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</si>
  <si>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</si>
  <si>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</si>
  <si>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</si>
  <si>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</si>
  <si>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</si>
  <si>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</si>
  <si>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</si>
  <si>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</si>
  <si>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</si>
  <si>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</si>
  <si>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</si>
  <si>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</si>
  <si>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</si>
  <si>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</si>
  <si>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</si>
  <si>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</si>
  <si>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</si>
  <si>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</si>
  <si>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</si>
  <si>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</si>
  <si>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</si>
  <si>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</si>
  <si>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</si>
  <si>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</si>
  <si>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</si>
  <si>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</si>
  <si>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</si>
  <si>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</si>
  <si>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</si>
  <si>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</si>
  <si>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</si>
  <si>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</si>
  <si>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</si>
  <si>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</si>
  <si>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</si>
  <si>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</si>
  <si>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</si>
  <si>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</si>
  <si>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</si>
  <si>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</si>
  <si>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</si>
  <si>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</si>
  <si>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</si>
  <si>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</si>
  <si>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</si>
  <si>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</si>
  <si>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</si>
  <si>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</si>
  <si>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</si>
  <si>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</si>
  <si>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</si>
  <si>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</si>
  <si>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</si>
  <si>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</si>
  <si>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</si>
  <si>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</si>
  <si>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</si>
  <si>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</si>
  <si>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</si>
  <si>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</si>
  <si>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</si>
  <si>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</si>
  <si>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</si>
  <si>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</si>
  <si>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</si>
  <si>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</si>
  <si>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</si>
  <si>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</si>
  <si>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</si>
  <si>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</si>
  <si>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</si>
  <si>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</si>
  <si>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</si>
  <si>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</si>
  <si>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</si>
  <si>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</si>
  <si>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</si>
  <si>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</si>
  <si>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</si>
  <si>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</si>
  <si>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</si>
  <si>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</si>
  <si>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</si>
  <si>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</si>
  <si>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</si>
  <si>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</si>
  <si>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</si>
  <si>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</si>
  <si>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</si>
  <si>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</si>
  <si>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</si>
  <si>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</si>
  <si>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</si>
  <si>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</si>
  <si>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</si>
  <si>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</si>
  <si>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</si>
  <si>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</si>
  <si>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</si>
  <si>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</si>
  <si>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</si>
  <si>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</si>
  <si>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</si>
  <si>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</si>
  <si>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</si>
  <si>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</si>
  <si>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</si>
  <si>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</si>
  <si>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</si>
  <si>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</si>
  <si>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</si>
  <si>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</si>
  <si>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</si>
  <si>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</si>
  <si>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</si>
  <si>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</si>
  <si>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</si>
  <si>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</si>
  <si>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</si>
  <si>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</si>
  <si>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</si>
  <si>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</si>
  <si>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</si>
  <si>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</si>
  <si>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</si>
  <si>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</si>
  <si>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</si>
  <si>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</si>
  <si>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</si>
  <si>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</si>
  <si>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</si>
  <si>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</si>
  <si>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</si>
  <si>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</si>
  <si>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</si>
  <si>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</si>
  <si>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</si>
  <si>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</si>
  <si>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</si>
  <si>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</si>
  <si>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</si>
  <si>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</si>
  <si>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</si>
  <si>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</si>
  <si>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</si>
  <si>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</si>
  <si>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</si>
  <si>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</si>
  <si>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</si>
  <si>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</si>
  <si>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</si>
  <si>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</si>
  <si>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</si>
  <si>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</si>
  <si>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</si>
  <si>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</si>
  <si>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</si>
  <si>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</si>
  <si>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</si>
  <si>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</si>
  <si>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</si>
  <si>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</si>
  <si>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</si>
  <si>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</si>
  <si>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</si>
  <si>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</si>
  <si>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</si>
  <si>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</si>
  <si>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</si>
  <si>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</si>
  <si>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</si>
  <si>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</si>
  <si>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</si>
  <si>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</si>
  <si>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</si>
  <si>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</si>
  <si>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</si>
  <si>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</si>
  <si>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</si>
  <si>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</si>
  <si>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</si>
  <si>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</si>
  <si>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</si>
  <si>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</si>
  <si>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</si>
  <si>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</si>
  <si>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</si>
  <si>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</si>
  <si>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</si>
  <si>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</si>
  <si>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</si>
  <si>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</si>
  <si>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</si>
  <si>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</si>
  <si>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</si>
  <si>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</si>
  <si>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</si>
  <si>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</si>
  <si>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</si>
  <si>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</si>
  <si>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</si>
  <si>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</si>
  <si>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</si>
  <si>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</si>
  <si>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</si>
  <si>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</si>
  <si>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</si>
  <si>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</si>
  <si>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</si>
  <si>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</si>
  <si>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</si>
  <si>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</si>
  <si>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</si>
  <si>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</si>
  <si>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</si>
  <si>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</si>
  <si>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</si>
  <si>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</si>
  <si>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</si>
  <si>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</si>
  <si>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</si>
  <si>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</si>
  <si>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</si>
  <si>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</si>
  <si>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</si>
  <si>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</si>
  <si>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</si>
  <si>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</si>
  <si>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</si>
  <si>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</si>
  <si>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</si>
  <si>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</si>
  <si>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</si>
  <si>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</si>
  <si>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</si>
  <si>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</si>
  <si>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</si>
  <si>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</si>
  <si>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</si>
  <si>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</si>
  <si>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</si>
  <si>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</si>
  <si>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</si>
  <si>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</si>
  <si>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</si>
  <si>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</si>
  <si>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</si>
  <si>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</si>
  <si>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</si>
  <si>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</si>
  <si>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</si>
  <si>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</si>
  <si>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</si>
  <si>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</si>
  <si>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</si>
  <si>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</si>
  <si>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</si>
  <si>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</si>
  <si>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</si>
  <si>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</si>
  <si>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</si>
  <si>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</si>
  <si>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</si>
  <si>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</si>
  <si>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</si>
  <si>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</si>
  <si>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</si>
  <si>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</si>
  <si>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</si>
  <si>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</si>
  <si>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</si>
  <si>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</si>
  <si>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</si>
  <si>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</si>
  <si>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</si>
  <si>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</si>
  <si>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</si>
  <si>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</si>
  <si>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</si>
  <si>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</si>
  <si>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</si>
  <si>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</si>
  <si>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</si>
  <si>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</si>
  <si>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</si>
  <si>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</si>
  <si>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</si>
  <si>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</si>
  <si>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</si>
  <si>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</si>
  <si>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</si>
  <si>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</si>
  <si>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</si>
  <si>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</si>
  <si>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</si>
  <si>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</si>
  <si>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</si>
  <si>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</si>
  <si>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</si>
  <si>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</si>
  <si>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</si>
  <si>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</si>
  <si>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</si>
  <si>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</si>
  <si>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</si>
  <si>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</si>
  <si>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</si>
  <si>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</si>
  <si>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</si>
  <si>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</si>
  <si>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</si>
  <si>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</si>
  <si>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</si>
  <si>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</si>
  <si>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</si>
  <si>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</si>
  <si>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</si>
  <si>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</si>
  <si>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</si>
  <si>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</si>
  <si>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</si>
  <si>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</si>
  <si>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</si>
  <si>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</si>
  <si>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</si>
  <si>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</si>
  <si>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</si>
  <si>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</si>
  <si>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</si>
  <si>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</si>
  <si>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</si>
  <si>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</si>
  <si>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</si>
  <si>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</si>
  <si>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</si>
  <si>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</si>
  <si>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</si>
  <si>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</si>
  <si>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</si>
  <si>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</si>
  <si>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</si>
  <si>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</si>
  <si>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</si>
  <si>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</si>
  <si>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</si>
  <si>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</si>
  <si>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</si>
  <si>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</si>
  <si>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</si>
  <si>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</si>
  <si>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</si>
  <si>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</si>
  <si>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</si>
  <si>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</si>
  <si>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</si>
  <si>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</si>
  <si>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</si>
  <si>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</si>
  <si>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</si>
  <si>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</si>
  <si>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</si>
  <si>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</si>
  <si>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</si>
  <si>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</si>
  <si>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</si>
  <si>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</si>
  <si>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</si>
  <si>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</si>
  <si>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</si>
  <si>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</si>
  <si>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</si>
  <si>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</si>
  <si>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</si>
  <si>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</si>
  <si>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</si>
  <si>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</si>
  <si>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</si>
  <si>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</si>
  <si>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</si>
  <si>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</si>
  <si>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</si>
  <si>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</si>
  <si>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</si>
  <si>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</si>
  <si>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</si>
  <si>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</si>
  <si>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</si>
  <si>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</si>
  <si>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</si>
  <si>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</si>
  <si>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</si>
  <si>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</si>
  <si>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</si>
  <si>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</si>
  <si>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</si>
  <si>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</si>
  <si>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</si>
  <si>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</si>
  <si>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</si>
  <si>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</si>
  <si>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</si>
  <si>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</si>
  <si>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</si>
  <si>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</si>
  <si>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</si>
  <si>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</si>
  <si>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</si>
  <si>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</si>
  <si>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</si>
  <si>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</si>
  <si>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</si>
  <si>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</si>
  <si>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</si>
  <si>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</si>
  <si>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</si>
  <si>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</si>
  <si>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</si>
  <si>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</si>
  <si>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</si>
  <si>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</si>
  <si>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</si>
  <si>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</si>
  <si>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</si>
  <si>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</si>
  <si>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</si>
  <si>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</si>
  <si>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</si>
  <si>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</si>
  <si>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</si>
  <si>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</si>
  <si>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</si>
  <si>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</si>
  <si>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</si>
  <si>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</si>
  <si>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</si>
  <si>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</si>
  <si>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</si>
  <si>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</si>
  <si>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</si>
  <si>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</si>
  <si>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</si>
  <si>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</si>
  <si>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</si>
  <si>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</si>
  <si>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</si>
  <si>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</si>
  <si>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</si>
  <si>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</si>
  <si>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</si>
  <si>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</si>
  <si>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</si>
  <si>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</si>
  <si>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</si>
  <si>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</si>
  <si>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</si>
  <si>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</si>
  <si>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</si>
  <si>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</si>
  <si>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</si>
  <si>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</si>
  <si>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</si>
  <si>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</si>
  <si>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</si>
  <si>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</si>
  <si>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</si>
  <si>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</si>
  <si>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</si>
  <si>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</si>
  <si>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</si>
  <si>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</si>
  <si>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</si>
  <si>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</si>
  <si>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</si>
  <si>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</si>
  <si>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</si>
  <si>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</si>
  <si>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</si>
  <si>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</si>
  <si>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</si>
  <si>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</si>
  <si>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</si>
  <si>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</si>
  <si>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</si>
  <si>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</si>
  <si>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</si>
  <si>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</si>
  <si>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</si>
  <si>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</si>
  <si>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</si>
  <si>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</si>
  <si>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</si>
  <si>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</si>
  <si>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</si>
  <si>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</si>
  <si>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</si>
  <si>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</si>
  <si>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</si>
  <si>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</si>
  <si>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</si>
  <si>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</si>
  <si>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</si>
  <si>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</si>
  <si>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</si>
  <si>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</si>
  <si>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</si>
  <si>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</si>
  <si>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</si>
  <si>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</si>
  <si>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</si>
  <si>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</si>
  <si>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</si>
  <si>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</si>
  <si>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</si>
  <si>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</si>
  <si>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</si>
  <si>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</si>
  <si>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</si>
  <si>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</si>
  <si>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</si>
  <si>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</si>
  <si>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</si>
  <si>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</si>
  <si>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</si>
  <si>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</si>
  <si>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</si>
  <si>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</si>
  <si>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</si>
  <si>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</si>
  <si>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</si>
  <si>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</si>
  <si>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</si>
  <si>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</si>
  <si>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</si>
  <si>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</si>
  <si>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</si>
  <si>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</si>
  <si>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</si>
  <si>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</si>
  <si>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</si>
  <si>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</si>
  <si>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</si>
  <si>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</si>
  <si>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</si>
  <si>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</si>
  <si>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</si>
  <si>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</si>
  <si>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</si>
  <si>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</si>
  <si>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</si>
  <si>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</si>
  <si>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</si>
  <si>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</si>
  <si>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</si>
  <si>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</si>
  <si>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</si>
  <si>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</si>
  <si>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</si>
  <si>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</si>
  <si>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</si>
  <si>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</si>
  <si>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</si>
  <si>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</si>
  <si>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</si>
  <si>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</si>
  <si>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</si>
  <si>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</si>
  <si>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</si>
  <si>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</si>
  <si>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</si>
  <si>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</si>
  <si>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</si>
  <si>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</si>
  <si>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</si>
  <si>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</si>
  <si>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</si>
  <si>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</si>
  <si>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</si>
  <si>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</si>
  <si>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</si>
  <si>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</si>
  <si>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</si>
  <si>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</si>
  <si>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</si>
  <si>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</si>
  <si>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</si>
  <si>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</si>
  <si>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</si>
  <si>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</si>
  <si>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</si>
  <si>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</si>
  <si>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</si>
  <si>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</si>
  <si>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</si>
  <si>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</si>
  <si>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</si>
  <si>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</si>
  <si>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</si>
  <si>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</si>
  <si>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</si>
  <si>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</si>
  <si>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</si>
  <si>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</si>
  <si>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</si>
  <si>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</si>
  <si>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</si>
  <si>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</si>
  <si>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</si>
  <si>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</si>
  <si>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</si>
  <si>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</si>
  <si>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</si>
  <si>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</si>
  <si>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</si>
  <si>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</si>
  <si>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</si>
  <si>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</si>
  <si>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</si>
  <si>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</si>
  <si>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</si>
  <si>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</si>
  <si>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</si>
  <si>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</si>
  <si>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</si>
  <si>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</si>
  <si>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</si>
  <si>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</si>
  <si>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</si>
  <si>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</si>
  <si>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</si>
  <si>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</si>
  <si>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</si>
  <si>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</si>
  <si>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</si>
  <si>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</si>
  <si>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</si>
  <si>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</si>
  <si>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</si>
  <si>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</si>
  <si>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</si>
  <si>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</si>
  <si>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</si>
  <si>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</si>
  <si>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</si>
  <si>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</si>
  <si>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</si>
  <si>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</si>
  <si>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</si>
  <si>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</si>
  <si>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</si>
  <si>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</si>
  <si>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</si>
  <si>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</si>
  <si>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</si>
  <si>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</si>
  <si>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</si>
  <si>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</si>
  <si>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</si>
  <si>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</si>
  <si>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</si>
  <si>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</si>
  <si>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</si>
  <si>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</si>
  <si>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</si>
  <si>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</si>
  <si>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</si>
  <si>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</si>
  <si>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</si>
  <si>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</si>
  <si>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</si>
  <si>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</si>
  <si>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</si>
  <si>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</si>
  <si>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</si>
  <si>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</si>
  <si>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</si>
  <si>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</si>
  <si>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</si>
  <si>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</si>
  <si>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</si>
  <si>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</si>
  <si>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</si>
  <si>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</si>
  <si>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</si>
  <si>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</si>
  <si>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</si>
  <si>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</si>
  <si>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</si>
  <si>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</si>
  <si>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</si>
  <si>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</si>
  <si>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</si>
  <si>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</si>
  <si>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</si>
  <si>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</si>
  <si>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</si>
  <si>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</si>
  <si>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</si>
  <si>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</si>
  <si>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</si>
  <si>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</si>
  <si>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</si>
  <si>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</si>
  <si>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</si>
  <si>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</si>
  <si>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</si>
  <si>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</si>
  <si>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</si>
  <si>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</si>
  <si>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</si>
  <si>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</si>
  <si>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</si>
  <si>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</si>
  <si>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</si>
  <si>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</si>
  <si>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</si>
  <si>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</si>
  <si>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</si>
  <si>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</si>
  <si>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</si>
  <si>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</si>
  <si>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</si>
  <si>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</si>
  <si>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</si>
  <si>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</si>
  <si>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</si>
  <si>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</si>
  <si>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</si>
  <si>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</si>
  <si>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</si>
  <si>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</si>
  <si>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</si>
  <si>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</si>
  <si>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</si>
  <si>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</si>
  <si>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</si>
  <si>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</si>
  <si>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</si>
  <si>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</si>
  <si>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</si>
  <si>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</si>
  <si>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</si>
  <si>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</si>
  <si>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</si>
  <si>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</si>
  <si>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</si>
  <si>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</si>
  <si>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</si>
  <si>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</si>
  <si>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</si>
  <si>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</si>
  <si>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</si>
  <si>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</si>
  <si>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</si>
  <si>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</si>
  <si>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</si>
  <si>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</si>
  <si>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</si>
  <si>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</si>
  <si>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</si>
  <si>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</si>
  <si>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</si>
  <si>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</si>
  <si>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</si>
  <si>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</si>
  <si>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</si>
  <si>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</si>
  <si>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</si>
  <si>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</si>
  <si>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</si>
  <si>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</si>
  <si>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</si>
  <si>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</si>
  <si>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</si>
  <si>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</si>
  <si>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</si>
  <si>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</si>
  <si>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</si>
  <si>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</si>
  <si>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</si>
  <si>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</si>
  <si>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</si>
  <si>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</si>
  <si>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</si>
  <si>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</si>
  <si>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</si>
  <si>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</si>
  <si>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</si>
  <si>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</si>
  <si>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</si>
  <si>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</si>
  <si>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</si>
  <si>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</si>
  <si>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</si>
  <si>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</si>
  <si>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</si>
  <si>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</si>
  <si>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</si>
  <si>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</si>
  <si>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</si>
  <si>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</si>
  <si>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</si>
  <si>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</si>
  <si>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</si>
  <si>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</si>
  <si>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</si>
  <si>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</si>
  <si>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</si>
  <si>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</si>
  <si>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</si>
  <si>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</si>
  <si>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</si>
  <si>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</si>
  <si>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</si>
  <si>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</si>
  <si>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</si>
  <si>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</si>
  <si>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</si>
  <si>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</si>
  <si>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</si>
  <si>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</si>
  <si>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</si>
  <si>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</si>
  <si>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</si>
  <si>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</si>
  <si>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</si>
  <si>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</si>
  <si>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</si>
  <si>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</si>
  <si>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</si>
  <si>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</si>
  <si>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</si>
  <si>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</si>
  <si>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</si>
  <si>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</si>
  <si>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</si>
  <si>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</si>
  <si>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</si>
  <si>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</si>
  <si>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</si>
  <si>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</si>
  <si>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</si>
  <si>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</si>
  <si>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</si>
  <si>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</si>
  <si>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</si>
  <si>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</si>
  <si>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</si>
  <si>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</si>
  <si>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</si>
  <si>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</si>
  <si>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</si>
  <si>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</si>
  <si>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</si>
  <si>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</si>
  <si>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</si>
  <si>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</si>
  <si>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</si>
  <si>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</si>
  <si>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</si>
  <si>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</si>
  <si>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</si>
  <si>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</si>
  <si>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</si>
  <si>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</si>
  <si>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</si>
  <si>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</si>
  <si>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</si>
  <si>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</si>
  <si>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</si>
  <si>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</si>
  <si>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</si>
  <si>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</si>
  <si>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</si>
  <si>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</si>
  <si>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</si>
  <si>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</si>
  <si>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</si>
  <si>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</si>
  <si>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</si>
  <si>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</si>
  <si>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</si>
  <si>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</si>
  <si>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</si>
  <si>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</si>
  <si>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</si>
  <si>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</si>
  <si>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</si>
  <si>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</si>
  <si>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</si>
  <si>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</si>
  <si>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</si>
  <si>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</si>
  <si>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</si>
  <si>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</si>
  <si>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</si>
  <si>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</si>
  <si>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</si>
  <si>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</si>
  <si>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</si>
  <si>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</si>
  <si>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</si>
  <si>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</si>
  <si>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</si>
  <si>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</si>
  <si>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</si>
  <si>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</si>
  <si>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</si>
  <si>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</si>
  <si>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</si>
  <si>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</si>
  <si>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</si>
  <si>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</si>
  <si>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</si>
  <si>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</si>
  <si>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</si>
  <si>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</si>
  <si>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</si>
  <si>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</si>
  <si>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</si>
  <si>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</si>
  <si>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</si>
  <si>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</si>
  <si>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</si>
  <si>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</si>
  <si>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</si>
  <si>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</si>
  <si>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</si>
  <si>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</si>
  <si>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</si>
  <si>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</si>
  <si>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</si>
  <si>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</si>
  <si>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</si>
  <si>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</si>
  <si>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</si>
  <si>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</si>
  <si>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</si>
  <si>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</si>
  <si>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</si>
  <si>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</si>
  <si>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</si>
  <si>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</si>
  <si>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</si>
  <si>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</si>
  <si>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</si>
  <si>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</si>
  <si>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</si>
  <si>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</si>
  <si>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</si>
  <si>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</si>
  <si>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</si>
  <si>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</si>
  <si>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</si>
  <si>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</si>
  <si>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</si>
  <si>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</si>
  <si>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</si>
  <si>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</si>
  <si>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</si>
  <si>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</si>
  <si>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</si>
  <si>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</si>
  <si>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</si>
  <si>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</si>
  <si>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</si>
  <si>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</si>
  <si>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</si>
  <si>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</si>
  <si>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</si>
  <si>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</si>
  <si>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</si>
  <si>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</si>
  <si>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</si>
  <si>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</si>
  <si>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</si>
  <si>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</si>
  <si>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</si>
  <si>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</si>
  <si>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</si>
  <si>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</si>
  <si>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</si>
  <si>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</si>
  <si>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</si>
  <si>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</si>
  <si>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</si>
  <si>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</si>
  <si>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</si>
  <si>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</si>
  <si>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</si>
  <si>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</si>
  <si>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</si>
  <si>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</si>
  <si>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</si>
  <si>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</si>
  <si>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</si>
  <si>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</si>
  <si>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</si>
  <si>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</si>
  <si>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</si>
  <si>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</si>
  <si>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</si>
  <si>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</si>
  <si>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</si>
  <si>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</si>
  <si>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</si>
  <si>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</si>
  <si>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</si>
  <si>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</si>
  <si>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</si>
  <si>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</si>
  <si>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</si>
  <si>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</si>
  <si>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</si>
  <si>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</si>
  <si>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</si>
  <si>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</si>
  <si>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</si>
  <si>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</si>
  <si>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</si>
  <si>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</si>
  <si>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</si>
  <si>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</si>
  <si>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</si>
  <si>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</si>
  <si>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</si>
  <si>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</si>
  <si>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</si>
  <si>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</si>
  <si>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</si>
  <si>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</si>
  <si>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</si>
  <si>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</si>
  <si>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</si>
  <si>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</si>
  <si>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</si>
  <si>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</si>
  <si>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</si>
  <si>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</si>
  <si>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</si>
  <si>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</si>
  <si>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</si>
  <si>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</si>
  <si>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</si>
  <si>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</si>
  <si>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</si>
  <si>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</si>
  <si>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</si>
  <si>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</si>
  <si>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</si>
  <si>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</si>
  <si>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</si>
  <si>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</si>
  <si>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</si>
  <si>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</si>
  <si>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</si>
  <si>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</si>
  <si>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</si>
  <si>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</si>
  <si>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</si>
  <si>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</si>
  <si>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</si>
  <si>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</si>
  <si>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</si>
  <si>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</si>
  <si>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</si>
  <si>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</si>
  <si>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</si>
  <si>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</si>
  <si>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</si>
  <si>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</si>
  <si>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</si>
  <si>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</si>
  <si>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</si>
  <si>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</si>
  <si>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</si>
  <si>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</si>
  <si>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</si>
  <si>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</si>
  <si>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</si>
  <si>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</si>
  <si>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</si>
  <si>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</si>
  <si>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</si>
  <si>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</si>
  <si>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</si>
  <si>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</si>
  <si>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</si>
  <si>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</si>
  <si>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</si>
  <si>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</si>
  <si>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</si>
  <si>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</si>
  <si>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</si>
  <si>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</si>
  <si>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</si>
  <si>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</si>
  <si>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</si>
  <si>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</si>
  <si>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</si>
  <si>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</si>
  <si>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</si>
  <si>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</si>
  <si>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</si>
  <si>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</si>
  <si>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</si>
  <si>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</si>
  <si>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</si>
  <si>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</si>
  <si>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</si>
  <si>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</si>
  <si>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</si>
  <si>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</si>
  <si>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</si>
  <si>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</si>
  <si>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</si>
  <si>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</si>
  <si>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</si>
  <si>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</si>
  <si>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</si>
  <si>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</si>
  <si>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</si>
  <si>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</si>
  <si>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</si>
  <si>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</si>
  <si>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</si>
  <si>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</si>
  <si>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</si>
  <si>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</si>
  <si>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</si>
  <si>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</si>
  <si>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</si>
  <si>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</si>
  <si>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</si>
  <si>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</si>
  <si>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</si>
  <si>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</si>
  <si>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</si>
  <si>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</si>
  <si>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</si>
  <si>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</si>
  <si>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</si>
  <si>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</si>
  <si>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</si>
  <si>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</si>
  <si>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</si>
  <si>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</si>
  <si>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</si>
  <si>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</si>
  <si>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</si>
  <si>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</si>
  <si>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</si>
  <si>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</si>
  <si>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</si>
  <si>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</si>
  <si>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</si>
  <si>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</si>
  <si>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</si>
  <si>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</si>
  <si>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</si>
  <si>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</si>
  <si>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</si>
  <si>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</si>
  <si>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</si>
  <si>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</si>
  <si>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</si>
  <si>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</si>
  <si>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</si>
  <si>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</si>
  <si>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</si>
  <si>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</si>
  <si>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</si>
  <si>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</si>
  <si>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</si>
  <si>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</si>
  <si>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</si>
  <si>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</si>
  <si>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</si>
  <si>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</si>
  <si>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</si>
  <si>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</si>
  <si>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</si>
  <si>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</si>
  <si>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</si>
  <si>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</si>
  <si>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</si>
  <si>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</si>
  <si>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</si>
  <si>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</si>
  <si>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</si>
  <si>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</si>
  <si>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</si>
  <si>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</si>
  <si>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</si>
  <si>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</si>
  <si>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</si>
  <si>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</si>
  <si>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</si>
  <si>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</si>
  <si>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</si>
  <si>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</si>
  <si>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</si>
  <si>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</si>
  <si>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</si>
  <si>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</si>
  <si>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</si>
  <si>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</si>
  <si>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</si>
  <si>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</si>
  <si>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</si>
  <si>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</si>
  <si>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</si>
  <si>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</si>
  <si>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</si>
  <si>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</si>
  <si>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</si>
  <si>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</si>
  <si>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</si>
  <si>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</si>
  <si>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</si>
  <si>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</si>
  <si>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</si>
  <si>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</si>
  <si>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</si>
  <si>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</si>
  <si>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</si>
  <si>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</si>
  <si>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</si>
  <si>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</si>
  <si>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</si>
  <si>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</si>
  <si>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</si>
  <si>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</si>
  <si>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</si>
  <si>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</si>
  <si>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</si>
  <si>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</si>
  <si>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</si>
  <si>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</si>
  <si>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</si>
  <si>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</si>
  <si>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</si>
  <si>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</si>
  <si>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</si>
  <si>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</si>
  <si>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</si>
  <si>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</si>
  <si>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</si>
  <si>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</si>
  <si>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</si>
  <si>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</si>
  <si>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</si>
  <si>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</si>
  <si>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</si>
  <si>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</si>
  <si>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</si>
  <si>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</si>
  <si>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</si>
  <si>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</si>
  <si>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</si>
  <si>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</si>
  <si>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</si>
  <si>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</si>
  <si>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</si>
  <si>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</si>
  <si>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</si>
  <si>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</si>
  <si>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</si>
  <si>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</si>
  <si>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</si>
  <si>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</si>
  <si>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</si>
  <si>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</si>
  <si>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</si>
  <si>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</si>
  <si>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</si>
  <si>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</si>
  <si>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</si>
  <si>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</si>
  <si>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</si>
  <si>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</si>
  <si>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</si>
  <si>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</si>
  <si>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</si>
  <si>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</si>
  <si>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</si>
  <si>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</si>
  <si>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</si>
  <si>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</si>
  <si>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</si>
  <si>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</si>
  <si>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</si>
  <si>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</si>
  <si>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</si>
  <si>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</si>
  <si>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</si>
  <si>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</si>
  <si>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</si>
  <si>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</si>
  <si>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</si>
  <si>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</si>
  <si>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</si>
  <si>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</si>
  <si>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</si>
  <si>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</si>
  <si>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</si>
  <si>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</si>
  <si>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</si>
  <si>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</si>
  <si>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</si>
  <si>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</si>
  <si>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</si>
  <si>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</si>
  <si>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</si>
  <si>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</si>
  <si>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</si>
  <si>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</si>
  <si>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</si>
  <si>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</si>
  <si>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</si>
  <si>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</si>
  <si>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</si>
  <si>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</si>
  <si>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</si>
  <si>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</si>
  <si>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</si>
  <si>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</si>
  <si>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</si>
  <si>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</si>
  <si>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</si>
  <si>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</si>
  <si>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</si>
  <si>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</si>
  <si>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</si>
  <si>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</si>
  <si>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</si>
  <si>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</si>
  <si>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</si>
  <si>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</si>
  <si>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</si>
  <si>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</si>
  <si>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</si>
  <si>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</si>
  <si>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</si>
  <si>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</si>
  <si>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</si>
  <si>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</si>
  <si>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</si>
  <si>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</si>
  <si>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</si>
  <si>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</si>
  <si>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</si>
  <si>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</si>
  <si>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</si>
  <si>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</si>
  <si>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</si>
  <si>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</si>
  <si>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</si>
  <si>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</si>
  <si>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</si>
  <si>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</si>
  <si>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</si>
  <si>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</si>
  <si>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</si>
  <si>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</si>
  <si>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</si>
  <si>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</si>
  <si>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</si>
  <si>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</si>
  <si>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</si>
  <si>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</si>
  <si>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</si>
  <si>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</si>
  <si>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</si>
  <si>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</si>
  <si>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</si>
  <si>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</si>
  <si>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</si>
  <si>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</si>
  <si>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</si>
  <si>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</si>
  <si>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</si>
  <si>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</si>
  <si>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</si>
  <si>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</si>
  <si>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</si>
  <si>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</si>
  <si>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</si>
  <si>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</si>
  <si>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</si>
  <si>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</si>
  <si>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</si>
  <si>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</si>
  <si>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</si>
  <si>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</si>
  <si>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</si>
  <si>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</si>
  <si>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</si>
  <si>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</si>
  <si>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</si>
  <si>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</si>
  <si>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</si>
  <si>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</si>
  <si>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</si>
  <si>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</si>
  <si>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</si>
  <si>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</si>
  <si>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</si>
  <si>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</si>
  <si>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</si>
  <si>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</si>
  <si>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</si>
  <si>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</si>
  <si>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</si>
  <si>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</si>
  <si>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</si>
  <si>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</si>
  <si>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</si>
  <si>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</si>
  <si>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</si>
  <si>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</si>
  <si>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</si>
  <si>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</si>
  <si>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</si>
  <si>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</si>
  <si>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</si>
  <si>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</si>
  <si>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</si>
  <si>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</si>
  <si>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</si>
  <si>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</si>
  <si>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</si>
  <si>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</si>
  <si>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</si>
  <si>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</si>
  <si>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</si>
  <si>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</si>
  <si>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</si>
  <si>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</si>
  <si>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</si>
  <si>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</si>
  <si>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</si>
  <si>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</si>
  <si>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</si>
  <si>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</si>
  <si>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</si>
  <si>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</si>
  <si>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</si>
  <si>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</si>
  <si>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</si>
  <si>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</si>
  <si>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</si>
  <si>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</si>
  <si>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</si>
  <si>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</si>
  <si>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</si>
  <si>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</si>
  <si>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</si>
  <si>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</si>
  <si>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</si>
  <si>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</si>
  <si>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</si>
  <si>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</si>
  <si>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</si>
  <si>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</si>
  <si>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</si>
  <si>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</si>
  <si>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</si>
  <si>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</si>
  <si>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</si>
  <si>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</si>
  <si>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</si>
  <si>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</si>
  <si>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</si>
  <si>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</si>
  <si>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</si>
  <si>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</si>
  <si>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</si>
  <si>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</si>
  <si>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</si>
  <si>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</si>
  <si>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</si>
  <si>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</si>
  <si>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</si>
  <si>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</si>
  <si>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</si>
  <si>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</si>
  <si>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</si>
  <si>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</si>
  <si>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</si>
  <si>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</si>
  <si>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</si>
  <si>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</si>
  <si>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</si>
  <si>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</si>
  <si>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</si>
  <si>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</si>
  <si>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</si>
  <si>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</si>
  <si>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</si>
  <si>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</si>
  <si>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</si>
  <si>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</si>
  <si>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</si>
  <si>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</si>
  <si>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</si>
  <si>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</si>
  <si>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</si>
  <si>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</si>
  <si>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</si>
  <si>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</si>
  <si>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</si>
  <si>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</si>
  <si>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</si>
  <si>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</si>
  <si>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</si>
  <si>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</si>
  <si>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</si>
  <si>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</si>
  <si>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</si>
  <si>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</si>
  <si>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</si>
  <si>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</si>
  <si>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</si>
  <si>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</si>
  <si>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</si>
  <si>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</si>
  <si>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</si>
  <si>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</si>
  <si>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</si>
  <si>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</si>
  <si>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</si>
  <si>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</si>
  <si>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</si>
  <si>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</si>
  <si>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</si>
  <si>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</si>
  <si>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</si>
  <si>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</si>
  <si>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</si>
  <si>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</si>
  <si>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</si>
  <si>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</si>
  <si>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</si>
  <si>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</si>
  <si>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</si>
  <si>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</si>
  <si>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</si>
  <si>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</si>
  <si>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</si>
  <si>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</si>
  <si>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</si>
  <si>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</si>
  <si>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</si>
  <si>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</si>
  <si>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</si>
  <si>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</si>
  <si>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</si>
  <si>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</si>
  <si>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</si>
  <si>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</si>
  <si>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</si>
  <si>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</si>
  <si>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</si>
  <si>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</si>
  <si>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</si>
  <si>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</si>
  <si>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</si>
  <si>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</si>
  <si>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</si>
  <si>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</si>
  <si>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</si>
  <si>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</si>
  <si>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</si>
  <si>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</si>
  <si>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</si>
  <si>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</si>
  <si>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</si>
  <si>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</si>
  <si>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</si>
  <si>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</si>
  <si>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</si>
  <si>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</si>
  <si>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</si>
  <si>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</si>
  <si>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</si>
  <si>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</si>
  <si>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</si>
  <si>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</si>
  <si>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</si>
  <si>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</si>
  <si>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</si>
  <si>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</si>
  <si>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</si>
  <si>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</si>
  <si>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</si>
  <si>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</si>
  <si>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</si>
  <si>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</si>
  <si>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</si>
  <si>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</si>
  <si>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</si>
  <si>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</si>
  <si>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</si>
  <si>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</si>
  <si>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</si>
  <si>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</si>
  <si>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</si>
  <si>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</si>
  <si>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</si>
  <si>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</si>
  <si>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</si>
  <si>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</si>
  <si>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</si>
  <si>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</si>
  <si>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</si>
  <si>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</si>
  <si>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</si>
  <si>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</si>
  <si>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</si>
  <si>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</si>
  <si>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</si>
  <si>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</si>
  <si>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</si>
  <si>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</si>
  <si>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</si>
  <si>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</si>
  <si>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</si>
  <si>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</si>
  <si>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</si>
  <si>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</si>
  <si>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</si>
  <si>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</si>
  <si>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</si>
  <si>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</si>
  <si>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</si>
  <si>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</si>
  <si>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</si>
  <si>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</si>
  <si>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</si>
  <si>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</si>
  <si>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</si>
  <si>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</si>
  <si>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</si>
  <si>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</si>
  <si>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</si>
  <si>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</si>
  <si>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</si>
  <si>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</si>
  <si>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</si>
  <si>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</si>
  <si>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</si>
  <si>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</si>
  <si>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</si>
  <si>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</si>
  <si>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</si>
  <si>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</si>
  <si>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</si>
  <si>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</si>
  <si>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</si>
  <si>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</si>
  <si>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</si>
  <si>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</si>
  <si>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</si>
  <si>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</si>
  <si>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</si>
  <si>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</si>
  <si>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</si>
  <si>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</si>
  <si>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</si>
  <si>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</si>
  <si>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</si>
  <si>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</si>
  <si>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</si>
  <si>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</si>
  <si>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</si>
  <si>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</si>
  <si>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</si>
  <si>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</si>
  <si>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</si>
  <si>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</si>
  <si>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</si>
  <si>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</si>
  <si>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</si>
  <si>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</si>
  <si>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</si>
  <si>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</si>
  <si>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</si>
  <si>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</si>
  <si>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</si>
  <si>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</si>
  <si>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</si>
  <si>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</si>
  <si>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</si>
  <si>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</si>
  <si>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</si>
  <si>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</si>
  <si>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</si>
  <si>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</si>
  <si>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</si>
  <si>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</si>
  <si>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</si>
  <si>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</si>
  <si>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</si>
  <si>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</si>
  <si>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</si>
  <si>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</si>
  <si>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</si>
  <si>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</si>
  <si>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</si>
  <si>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</si>
  <si>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</si>
  <si>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</si>
  <si>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</si>
  <si>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</si>
  <si>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</si>
  <si>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</si>
  <si>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</si>
  <si>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</si>
  <si>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</si>
  <si>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</si>
  <si>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</si>
  <si>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</si>
  <si>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</si>
  <si>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</si>
  <si>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</si>
  <si>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</si>
  <si>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</si>
  <si>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</si>
  <si>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</si>
  <si>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</si>
  <si>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</si>
  <si>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</si>
  <si>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</si>
  <si>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</si>
  <si>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</si>
  <si>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</si>
  <si>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</si>
  <si>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</si>
  <si>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</si>
  <si>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</si>
  <si>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</si>
  <si>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</si>
  <si>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</si>
  <si>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</si>
  <si>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</si>
  <si>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</si>
  <si>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</si>
  <si>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</si>
  <si>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</si>
  <si>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</si>
  <si>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</si>
  <si>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</si>
  <si>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</si>
  <si>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</si>
  <si>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</si>
  <si>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</si>
  <si>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</si>
  <si>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</si>
  <si>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</si>
  <si>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</si>
  <si>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</si>
  <si>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</si>
  <si>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</si>
  <si>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</si>
  <si>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</si>
  <si>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</si>
  <si>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</si>
  <si>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</si>
  <si>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</si>
  <si>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</si>
  <si>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</si>
  <si>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</si>
  <si>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</si>
  <si>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</si>
  <si>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</si>
  <si>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</si>
  <si>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</si>
  <si>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</si>
  <si>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</si>
  <si>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</si>
  <si>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</si>
  <si>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</si>
  <si>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</si>
  <si>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</si>
  <si>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</si>
  <si>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</si>
  <si>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</si>
  <si>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</si>
  <si>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</si>
  <si>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</si>
  <si>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</si>
  <si>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</si>
  <si>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</si>
  <si>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</si>
  <si>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</si>
  <si>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</si>
  <si>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</si>
  <si>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</si>
  <si>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</si>
  <si>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</si>
  <si>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</si>
  <si>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</si>
  <si>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</si>
  <si>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</si>
  <si>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</si>
  <si>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</si>
  <si>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</si>
  <si>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</si>
  <si>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</si>
  <si>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</si>
  <si>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</si>
  <si>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</si>
  <si>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</si>
  <si>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</si>
  <si>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</si>
  <si>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</si>
  <si>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</si>
  <si>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</si>
  <si>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</si>
  <si>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</si>
  <si>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</si>
  <si>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</si>
  <si>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</si>
  <si>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</si>
  <si>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</si>
  <si>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</si>
  <si>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</si>
  <si>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</si>
  <si>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</si>
  <si>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</si>
  <si>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</si>
  <si>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</si>
  <si>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</si>
  <si>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</si>
  <si>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</si>
  <si>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</si>
  <si>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</si>
  <si>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</si>
  <si>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</si>
  <si>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</si>
  <si>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</si>
  <si>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</si>
  <si>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</si>
  <si>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</si>
  <si>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</si>
  <si>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</si>
  <si>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</si>
  <si>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</si>
  <si>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</si>
  <si>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</si>
  <si>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</si>
  <si>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</si>
  <si>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</si>
  <si>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</si>
  <si>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</si>
  <si>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</si>
  <si>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</si>
  <si>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</si>
  <si>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</si>
  <si>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</si>
  <si>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</si>
  <si>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</si>
  <si>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</si>
  <si>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</si>
  <si>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</si>
  <si>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</si>
  <si>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</si>
  <si>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</si>
  <si>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</si>
  <si>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</si>
  <si>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</si>
  <si>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</si>
  <si>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</si>
  <si>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</si>
  <si>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</si>
  <si>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</si>
  <si>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</si>
  <si>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</si>
  <si>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</si>
  <si>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</si>
  <si>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</si>
  <si>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</si>
  <si>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</si>
  <si>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</si>
  <si>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</si>
  <si>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</si>
  <si>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</si>
  <si>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</si>
  <si>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</si>
  <si>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</si>
  <si>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</si>
  <si>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</si>
  <si>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</si>
  <si>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</si>
  <si>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</si>
  <si>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</si>
  <si>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</si>
  <si>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</si>
  <si>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</si>
  <si>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</si>
  <si>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</si>
  <si>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</si>
  <si>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</si>
  <si>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</si>
  <si>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</si>
  <si>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</si>
  <si>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</si>
  <si>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</si>
  <si>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</si>
  <si>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</si>
  <si>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</si>
  <si>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</si>
  <si>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</si>
  <si>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</si>
  <si>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</si>
  <si>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</si>
  <si>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</si>
  <si>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</si>
  <si>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</si>
  <si>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</si>
  <si>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</si>
  <si>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</si>
  <si>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</si>
  <si>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</si>
  <si>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</si>
  <si>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</si>
  <si>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</si>
  <si>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</si>
  <si>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</si>
  <si>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</si>
  <si>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</si>
  <si>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</si>
  <si>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</si>
  <si>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</si>
  <si>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</si>
  <si>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</si>
  <si>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</si>
  <si>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</si>
  <si>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</si>
  <si>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</si>
  <si>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</si>
  <si>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</si>
  <si>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</si>
  <si>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</si>
  <si>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</si>
  <si>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</si>
  <si>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</si>
  <si>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</si>
  <si>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</si>
  <si>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</si>
  <si>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</si>
  <si>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</si>
  <si>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</si>
  <si>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</si>
  <si>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</si>
  <si>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</si>
  <si>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</si>
  <si>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</si>
  <si>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</si>
  <si>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</si>
  <si>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</si>
  <si>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</si>
  <si>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</si>
  <si>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</si>
  <si>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</si>
  <si>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</si>
  <si>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</si>
  <si>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</si>
  <si>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</si>
  <si>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</si>
  <si>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</si>
  <si>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</si>
  <si>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</si>
  <si>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</si>
  <si>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</si>
  <si>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</si>
  <si>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</si>
  <si>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</si>
  <si>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</si>
  <si>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</si>
  <si>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</si>
  <si>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</si>
  <si>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</si>
  <si>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</si>
  <si>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</si>
  <si>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</si>
  <si>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</si>
  <si>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</si>
  <si>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</si>
  <si>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</si>
  <si>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</si>
  <si>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</si>
  <si>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</si>
  <si>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</si>
  <si>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</si>
  <si>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</si>
  <si>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</si>
  <si>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</si>
  <si>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</si>
  <si>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</si>
  <si>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</si>
  <si>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</si>
  <si>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</si>
  <si>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</si>
  <si>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</si>
  <si>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</si>
  <si>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</si>
  <si>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</si>
  <si>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</si>
  <si>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</si>
  <si>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</si>
  <si>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</si>
  <si>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</si>
  <si>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</si>
  <si>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</si>
  <si>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</si>
  <si>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</si>
  <si>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</si>
  <si>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</si>
  <si>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</si>
  <si>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</si>
  <si>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</si>
  <si>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</si>
  <si>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</si>
  <si>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</si>
  <si>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</si>
  <si>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</si>
  <si>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</si>
  <si>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</si>
  <si>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</si>
  <si>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</si>
  <si>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</si>
  <si>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</si>
  <si>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</si>
  <si>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</si>
  <si>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</si>
  <si>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</si>
  <si>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</si>
  <si>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</si>
  <si>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</si>
  <si>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</si>
  <si>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</si>
  <si>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</si>
  <si>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</si>
  <si>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</si>
  <si>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</si>
  <si>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</si>
  <si>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</si>
  <si>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</si>
  <si>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</si>
  <si>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</si>
  <si>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</si>
  <si>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</si>
  <si>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</si>
  <si>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</si>
  <si>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</si>
  <si>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</si>
  <si>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</si>
  <si>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</si>
  <si>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</si>
  <si>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</si>
  <si>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</si>
  <si>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</si>
  <si>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</si>
  <si>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</si>
  <si>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</si>
  <si>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</si>
  <si>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</si>
  <si>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</si>
  <si>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</si>
  <si>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</si>
  <si>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</si>
  <si>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</si>
  <si>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</si>
  <si>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</si>
  <si>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</si>
  <si>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</si>
  <si>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</si>
  <si>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</si>
  <si>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</si>
  <si>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</si>
  <si>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</si>
  <si>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</si>
  <si>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</si>
  <si>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</si>
  <si>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</si>
  <si>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</si>
  <si>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</si>
  <si>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</si>
  <si>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</si>
  <si>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</si>
  <si>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</si>
  <si>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</si>
  <si>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</si>
  <si>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</si>
  <si>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</si>
  <si>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</si>
  <si>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</si>
  <si>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</si>
  <si>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</si>
  <si>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</si>
  <si>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</si>
  <si>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</si>
  <si>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</si>
  <si>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</si>
  <si>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</si>
  <si>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</si>
  <si>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</si>
  <si>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</si>
  <si>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</si>
  <si>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</si>
  <si>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</si>
  <si>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</si>
  <si>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</si>
  <si>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</si>
  <si>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</si>
  <si>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</si>
  <si>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</si>
  <si>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</si>
  <si>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</si>
  <si>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</si>
  <si>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</si>
  <si>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</si>
  <si>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</si>
  <si>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</si>
  <si>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</si>
  <si>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</si>
  <si>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</si>
  <si>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</si>
  <si>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</si>
  <si>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</si>
  <si>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</si>
  <si>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</si>
  <si>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</si>
  <si>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</si>
  <si>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</si>
  <si>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</si>
  <si>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</si>
  <si>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</si>
  <si>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</si>
  <si>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</si>
  <si>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</si>
  <si>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</si>
  <si>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</si>
  <si>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</si>
  <si>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</si>
  <si>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</si>
  <si>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</si>
  <si>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</si>
  <si>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</si>
  <si>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</si>
  <si>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</si>
  <si>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</si>
  <si>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</si>
  <si>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</si>
  <si>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</si>
  <si>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</si>
  <si>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</si>
  <si>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</si>
  <si>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</si>
  <si>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</si>
  <si>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</si>
  <si>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</si>
  <si>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</si>
  <si>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</si>
  <si>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</si>
  <si>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</si>
  <si>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</si>
  <si>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</si>
  <si>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</si>
  <si>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</si>
  <si>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</si>
  <si>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</si>
  <si>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</si>
  <si>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</si>
  <si>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</si>
  <si>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</si>
  <si>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</si>
  <si>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</si>
  <si>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</si>
  <si>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</si>
  <si>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</si>
  <si>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</si>
  <si>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</si>
  <si>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</si>
  <si>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</si>
  <si>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</si>
  <si>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</si>
  <si>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</si>
  <si>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</si>
  <si>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</si>
  <si>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</si>
  <si>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</si>
  <si>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</si>
  <si>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</si>
  <si>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</si>
  <si>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</si>
  <si>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</si>
  <si>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</si>
  <si>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</si>
  <si>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</si>
  <si>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</si>
  <si>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</si>
  <si>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</si>
  <si>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</si>
  <si>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</si>
  <si>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</si>
  <si>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</si>
  <si>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</si>
  <si>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</si>
  <si>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</si>
  <si>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</si>
  <si>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</si>
  <si>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</si>
  <si>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</si>
  <si>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</si>
  <si>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</si>
  <si>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</si>
  <si>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</si>
  <si>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</si>
  <si>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</si>
  <si>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</si>
  <si>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</si>
  <si>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</si>
  <si>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</si>
  <si>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</si>
  <si>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</si>
  <si>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</si>
  <si>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</si>
  <si>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</si>
  <si>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</si>
  <si>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</si>
  <si>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</si>
  <si>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</si>
  <si>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</si>
  <si>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</si>
  <si>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</si>
  <si>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</si>
  <si>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</si>
  <si>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</si>
  <si>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</si>
  <si>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</si>
  <si>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</si>
  <si>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</si>
  <si>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</si>
  <si>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</si>
  <si>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</si>
  <si>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</si>
  <si>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</si>
  <si>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</si>
  <si>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</si>
  <si>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</si>
  <si>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</si>
  <si>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</si>
  <si>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</si>
  <si>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</si>
  <si>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</si>
  <si>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</si>
  <si>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</si>
  <si>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</si>
  <si>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</si>
  <si>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</si>
  <si>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</si>
  <si>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</si>
  <si>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</si>
  <si>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</si>
  <si>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</si>
  <si>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</si>
  <si>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</si>
  <si>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</si>
  <si>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</si>
  <si>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</si>
  <si>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</si>
  <si>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</si>
  <si>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</si>
  <si>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</si>
  <si>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</si>
  <si>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</si>
  <si>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</si>
  <si>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</si>
  <si>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</si>
  <si>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</si>
  <si>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</si>
  <si>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</si>
  <si>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</si>
  <si>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</si>
  <si>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</si>
  <si>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</si>
  <si>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</si>
  <si>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</si>
  <si>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</si>
  <si>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</si>
  <si>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</si>
  <si>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</si>
  <si>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</si>
  <si>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</si>
  <si>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</si>
  <si>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</si>
  <si>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</si>
  <si>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</si>
  <si>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</si>
  <si>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</si>
  <si>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</si>
  <si>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</si>
  <si>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</si>
  <si>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</si>
  <si>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</si>
  <si>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</si>
  <si>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</si>
  <si>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</si>
  <si>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</si>
  <si>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</si>
  <si>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</si>
  <si>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</si>
  <si>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</si>
  <si>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</si>
  <si>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</si>
  <si>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</si>
  <si>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</si>
  <si>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</si>
  <si>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</si>
  <si>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</si>
  <si>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</si>
  <si>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</si>
  <si>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</si>
  <si>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</si>
  <si>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</si>
  <si>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</si>
  <si>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</si>
  <si>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</si>
  <si>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</si>
  <si>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</si>
  <si>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</si>
  <si>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</si>
  <si>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</si>
  <si>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</si>
  <si>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</si>
  <si>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</si>
  <si>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</si>
  <si>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</si>
  <si>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</si>
  <si>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</si>
  <si>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</si>
  <si>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</si>
  <si>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</si>
  <si>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</si>
  <si>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</si>
  <si>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</si>
  <si>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</si>
  <si>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</si>
  <si>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</si>
  <si>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</si>
  <si>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</si>
  <si>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</si>
  <si>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</si>
  <si>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</si>
  <si>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</si>
  <si>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</si>
  <si>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</si>
  <si>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</si>
  <si>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</si>
  <si>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</si>
  <si>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</si>
  <si>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</si>
  <si>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</si>
  <si>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</si>
  <si>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</si>
  <si>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</si>
  <si>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</si>
  <si>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</si>
  <si>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</si>
  <si>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</si>
  <si>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</si>
  <si>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</si>
  <si>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</si>
  <si>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</si>
  <si>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</si>
  <si>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</si>
  <si>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</si>
  <si>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</si>
  <si>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</si>
  <si>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</si>
  <si>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</si>
  <si>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</si>
  <si>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</si>
  <si>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</si>
  <si>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</si>
  <si>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</si>
  <si>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</si>
  <si>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</si>
  <si>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</si>
  <si>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</si>
  <si>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</si>
  <si>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</si>
  <si>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</si>
  <si>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</si>
  <si>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</si>
  <si>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</si>
  <si>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</si>
  <si>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</si>
  <si>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</si>
  <si>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</si>
  <si>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</si>
  <si>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</si>
  <si>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</si>
  <si>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</si>
  <si>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</si>
  <si>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</si>
  <si>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</si>
  <si>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</si>
  <si>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</si>
  <si>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</si>
  <si>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</si>
  <si>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</si>
  <si>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</si>
  <si>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</si>
  <si>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</si>
  <si>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</si>
  <si>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</si>
  <si>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</si>
  <si>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</si>
  <si>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</si>
  <si>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</si>
  <si>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</si>
  <si>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</si>
  <si>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</si>
  <si>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</si>
  <si>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</si>
  <si>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</si>
  <si>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</si>
  <si>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</si>
  <si>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</si>
  <si>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</si>
  <si>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</si>
  <si>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</si>
  <si>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</si>
  <si>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</si>
  <si>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</si>
  <si>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</si>
  <si>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</si>
  <si>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</si>
  <si>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</si>
  <si>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</si>
  <si>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</si>
  <si>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</si>
  <si>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</si>
  <si>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</si>
  <si>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</si>
  <si>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</si>
  <si>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</si>
  <si>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</si>
  <si>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</si>
  <si>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</si>
  <si>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</si>
  <si>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</si>
  <si>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</si>
  <si>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</si>
  <si>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</si>
  <si>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</si>
  <si>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</si>
  <si>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</si>
  <si>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</si>
  <si>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</si>
  <si>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</si>
  <si>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</si>
  <si>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</si>
  <si>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</si>
  <si>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</si>
  <si>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</si>
  <si>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</si>
  <si>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</si>
  <si>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</si>
  <si>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</si>
  <si>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</si>
  <si>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</si>
  <si>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</si>
  <si>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</si>
  <si>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</si>
  <si>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</si>
  <si>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</si>
  <si>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</si>
  <si>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</si>
  <si>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</si>
  <si>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</si>
  <si>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</si>
  <si>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</si>
  <si>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</si>
  <si>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</si>
  <si>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</si>
  <si>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</si>
  <si>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</si>
  <si>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</si>
  <si>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</si>
  <si>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</si>
  <si>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</si>
  <si>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</si>
  <si>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</si>
  <si>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</si>
  <si>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</si>
  <si>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</si>
  <si>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</si>
  <si>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</si>
  <si>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</si>
  <si>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</si>
  <si>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</si>
  <si>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</si>
  <si>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</si>
  <si>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</si>
  <si>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</si>
  <si>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</si>
  <si>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</si>
  <si>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</si>
  <si>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</si>
  <si>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</si>
  <si>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</si>
  <si>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</si>
  <si>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</si>
  <si>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</si>
  <si>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</si>
  <si>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</si>
  <si>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</si>
  <si>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</si>
  <si>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</si>
  <si>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</si>
  <si>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</si>
  <si>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</si>
  <si>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</si>
  <si>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</si>
  <si>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</si>
  <si>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</si>
  <si>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</si>
  <si>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</si>
  <si>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</si>
  <si>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</si>
  <si>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</si>
  <si>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</si>
  <si>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</si>
  <si>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</si>
  <si>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</si>
  <si>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</si>
  <si>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</si>
  <si>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</si>
  <si>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</si>
  <si>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</si>
  <si>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</si>
  <si>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</si>
  <si>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</si>
  <si>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</si>
  <si>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</si>
  <si>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</si>
  <si>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</si>
  <si>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</si>
  <si>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</si>
  <si>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</si>
  <si>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</si>
  <si>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</si>
  <si>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</si>
  <si>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</si>
  <si>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</si>
  <si>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</si>
  <si>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</si>
  <si>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</si>
  <si>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</si>
  <si>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</si>
  <si>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</si>
  <si>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</si>
  <si>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</si>
  <si>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</si>
  <si>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</si>
  <si>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</si>
  <si>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</si>
  <si>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</si>
  <si>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</si>
  <si>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</si>
  <si>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</si>
  <si>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</si>
  <si>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</si>
  <si>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</si>
  <si>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</si>
  <si>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</si>
  <si>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</si>
  <si>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</si>
  <si>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</si>
  <si>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</si>
  <si>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</si>
  <si>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</si>
  <si>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</si>
  <si>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</si>
  <si>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</si>
  <si>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</si>
  <si>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</si>
  <si>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</si>
  <si>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</si>
  <si>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</si>
  <si>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</si>
  <si>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</si>
  <si>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</si>
  <si>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</si>
  <si>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</si>
  <si>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</si>
  <si>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</si>
  <si>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</si>
  <si>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</si>
  <si>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</si>
  <si>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</si>
  <si>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</si>
  <si>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</si>
  <si>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</si>
  <si>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</si>
  <si>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</si>
  <si>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</si>
  <si>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</si>
  <si>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</si>
  <si>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</si>
  <si>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</si>
  <si>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</si>
  <si>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</si>
  <si>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</si>
  <si>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</si>
  <si>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</si>
  <si>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</si>
  <si>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</si>
  <si>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</si>
  <si>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</si>
  <si>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</si>
  <si>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</si>
  <si>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</si>
  <si>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</si>
  <si>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</si>
  <si>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</si>
  <si>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</si>
  <si>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</si>
  <si>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</si>
  <si>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</si>
  <si>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</si>
  <si>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</si>
  <si>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</si>
  <si>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</si>
  <si>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</si>
  <si>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</si>
  <si>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</si>
  <si>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</si>
  <si>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</si>
  <si>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</si>
  <si>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</si>
  <si>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</si>
  <si>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</si>
  <si>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</si>
  <si>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</si>
  <si>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</si>
  <si>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</si>
  <si>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</si>
  <si>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</si>
  <si>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</si>
  <si>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</si>
  <si>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</si>
  <si>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</si>
  <si>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</si>
  <si>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</si>
  <si>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</si>
  <si>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</si>
  <si>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</si>
  <si>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</si>
  <si>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</si>
  <si>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</si>
  <si>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</si>
  <si>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</si>
  <si>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</si>
  <si>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</si>
  <si>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</si>
  <si>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</si>
  <si>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</si>
  <si>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</si>
  <si>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</si>
  <si>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</si>
  <si>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</si>
  <si>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</si>
  <si>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</si>
  <si>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</si>
  <si>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</si>
  <si>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</si>
  <si>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</si>
  <si>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</si>
  <si>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</si>
  <si>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</si>
  <si>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</si>
  <si>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</si>
  <si>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</si>
  <si>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</si>
  <si>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</si>
  <si>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</si>
  <si>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</si>
  <si>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</si>
  <si>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</si>
  <si>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</si>
  <si>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</si>
  <si>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</si>
  <si>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</si>
  <si>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</si>
  <si>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</si>
  <si>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</si>
  <si>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</si>
  <si>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</si>
  <si>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</si>
  <si>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</si>
  <si>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</si>
  <si>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</si>
  <si>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</si>
  <si>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</si>
  <si>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</si>
  <si>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</si>
  <si>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</si>
  <si>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</si>
  <si>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</si>
  <si>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</si>
  <si>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</si>
  <si>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</si>
  <si>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</si>
  <si>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</si>
  <si>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</si>
  <si>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</si>
  <si>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</si>
  <si>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</si>
  <si>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</si>
  <si>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</si>
  <si>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</si>
  <si>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</si>
  <si>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</si>
  <si>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</si>
  <si>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</si>
  <si>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</si>
  <si>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</si>
  <si>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</si>
  <si>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</si>
  <si>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</si>
  <si>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</si>
  <si>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</si>
  <si>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</si>
  <si>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</si>
  <si>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</si>
  <si>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</si>
  <si>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</si>
  <si>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</si>
  <si>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</si>
  <si>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</si>
  <si>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</si>
  <si>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</si>
  <si>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</si>
  <si>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</si>
  <si>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</si>
  <si>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</si>
  <si>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</si>
  <si>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</si>
  <si>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</si>
  <si>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</si>
  <si>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</si>
  <si>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</si>
  <si>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</si>
  <si>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</si>
  <si>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</si>
  <si>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</si>
  <si>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</si>
  <si>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</si>
  <si>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</si>
  <si>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</si>
  <si>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</si>
  <si>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</si>
  <si>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</si>
  <si>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</si>
  <si>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</si>
  <si>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</si>
  <si>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</si>
  <si>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</si>
  <si>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</si>
  <si>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</si>
  <si>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</si>
  <si>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</si>
  <si>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</si>
  <si>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</si>
  <si>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</si>
  <si>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</si>
  <si>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</si>
  <si>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</si>
  <si>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</si>
  <si>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</si>
  <si>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</si>
  <si>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</si>
  <si>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</si>
  <si>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</si>
  <si>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</si>
  <si>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</si>
  <si>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</si>
  <si>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</si>
  <si>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</si>
  <si>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</si>
  <si>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</si>
  <si>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</si>
  <si>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</si>
  <si>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</si>
  <si>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</si>
  <si>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</si>
  <si>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</si>
  <si>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</si>
  <si>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</si>
  <si>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</si>
  <si>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</si>
  <si>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</si>
  <si>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</si>
  <si>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</si>
  <si>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</si>
  <si>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</si>
  <si>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</si>
  <si>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</si>
  <si>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</si>
  <si>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</si>
  <si>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</si>
  <si>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</si>
  <si>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</si>
  <si>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</si>
  <si>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</si>
  <si>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</si>
  <si>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</si>
  <si>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</si>
  <si>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</si>
  <si>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</si>
  <si>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</si>
  <si>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</si>
  <si>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</si>
  <si>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</si>
  <si>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</si>
  <si>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</si>
  <si>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</si>
  <si>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</si>
  <si>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</si>
  <si>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</si>
  <si>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</si>
  <si>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</si>
  <si>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</si>
  <si>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</si>
  <si>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</si>
  <si>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</si>
  <si>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</si>
  <si>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</si>
  <si>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</si>
  <si>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</si>
  <si>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</si>
  <si>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</si>
  <si>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</si>
  <si>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</si>
  <si>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</si>
  <si>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</si>
  <si>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</si>
  <si>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</si>
  <si>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</si>
  <si>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</si>
  <si>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</si>
  <si>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</si>
  <si>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</si>
  <si>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</si>
  <si>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</si>
  <si>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</si>
  <si>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</si>
  <si>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</si>
  <si>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</si>
  <si>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</si>
  <si>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</si>
  <si>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</si>
  <si>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</si>
  <si>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</si>
  <si>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</si>
  <si>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</si>
  <si>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</si>
  <si>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</si>
  <si>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</si>
  <si>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</si>
  <si>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</si>
  <si>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</si>
  <si>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</si>
  <si>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</si>
  <si>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</si>
  <si>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</si>
  <si>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</si>
  <si>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</si>
  <si>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</si>
  <si>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</si>
  <si>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</si>
  <si>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</si>
  <si>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</si>
  <si>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</si>
  <si>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</si>
  <si>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</si>
  <si>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</si>
  <si>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</si>
  <si>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</si>
  <si>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</si>
  <si>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</si>
  <si>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</si>
  <si>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</si>
  <si>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</si>
  <si>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</si>
  <si>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</si>
  <si>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</si>
  <si>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</si>
  <si>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</si>
  <si>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</si>
  <si>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</si>
  <si>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</si>
  <si>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</si>
  <si>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</si>
  <si>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</si>
  <si>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</si>
  <si>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</si>
  <si>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</si>
  <si>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</si>
  <si>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</si>
  <si>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</si>
  <si>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</si>
  <si>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</si>
  <si>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</si>
  <si>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</si>
  <si>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</si>
  <si>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</si>
  <si>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</si>
  <si>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</si>
  <si>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</si>
  <si>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</si>
  <si>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</si>
  <si>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</si>
  <si>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</si>
  <si>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</si>
  <si>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</si>
  <si>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</si>
  <si>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</si>
  <si>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</si>
  <si>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</si>
  <si>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</si>
  <si>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</si>
  <si>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</si>
  <si>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</si>
  <si>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</si>
  <si>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</si>
  <si>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</si>
  <si>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</si>
  <si>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</si>
  <si>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</si>
  <si>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</si>
  <si>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</si>
  <si>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</si>
  <si>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</si>
  <si>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</si>
  <si>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</si>
  <si>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</si>
  <si>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</si>
  <si>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</si>
  <si>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</si>
  <si>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</si>
  <si>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</si>
  <si>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</si>
  <si>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</si>
  <si>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</si>
  <si>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</si>
  <si>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</si>
  <si>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</si>
  <si>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</si>
  <si>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</si>
  <si>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</si>
  <si>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</si>
  <si>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</si>
  <si>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</si>
  <si>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</si>
  <si>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</si>
  <si>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</si>
  <si>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</si>
  <si>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</si>
  <si>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</si>
  <si>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</si>
  <si>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</si>
  <si>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</si>
  <si>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</si>
  <si>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</si>
  <si>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</si>
  <si>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</si>
  <si>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</si>
  <si>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</si>
  <si>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</si>
  <si>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</si>
  <si>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</si>
  <si>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</si>
  <si>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</si>
  <si>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</si>
  <si>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</si>
  <si>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</si>
  <si>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</si>
  <si>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</si>
  <si>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</si>
  <si>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</si>
  <si>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</si>
  <si>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</si>
  <si>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</si>
  <si>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</si>
  <si>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</si>
  <si>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</si>
  <si>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</si>
  <si>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</si>
  <si>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</si>
  <si>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</si>
  <si>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</si>
  <si>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</si>
  <si>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</si>
  <si>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</si>
  <si>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</si>
  <si>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</si>
  <si>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</si>
  <si>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</si>
  <si>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</si>
  <si>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</si>
  <si>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</si>
  <si>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</si>
  <si>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</si>
  <si>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</si>
  <si>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</si>
  <si>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</si>
  <si>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</si>
  <si>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</si>
  <si>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</si>
  <si>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</si>
  <si>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</si>
  <si>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</si>
  <si>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</si>
  <si>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</si>
  <si>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</si>
  <si>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</si>
  <si>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</si>
  <si>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</si>
  <si>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</si>
  <si>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</si>
  <si>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</si>
  <si>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</si>
  <si>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</si>
  <si>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</si>
  <si>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</si>
  <si>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</si>
  <si>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</si>
  <si>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</si>
  <si>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</si>
  <si>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</si>
  <si>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</si>
  <si>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</si>
  <si>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</si>
  <si>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</si>
  <si>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</si>
  <si>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</si>
  <si>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</si>
  <si>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</si>
  <si>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</si>
  <si>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</si>
  <si>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</si>
  <si>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</si>
  <si>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</si>
  <si>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</si>
  <si>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</si>
  <si>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</si>
  <si>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</si>
  <si>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</si>
  <si>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</si>
  <si>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</si>
  <si>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</si>
  <si>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</si>
  <si>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</si>
  <si>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</si>
  <si>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</si>
  <si>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</si>
  <si>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</si>
  <si>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</si>
  <si>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</si>
  <si>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</si>
  <si>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</si>
  <si>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</si>
  <si>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</si>
  <si>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</si>
  <si>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</si>
  <si>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</si>
  <si>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</si>
  <si>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</si>
  <si>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</si>
  <si>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</si>
  <si>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</si>
  <si>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</si>
  <si>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</si>
  <si>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</si>
  <si>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</si>
  <si>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</si>
  <si>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</si>
  <si>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</si>
  <si>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</si>
  <si>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</si>
  <si>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</si>
  <si>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</si>
  <si>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</si>
  <si>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</si>
  <si>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</si>
  <si>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</si>
  <si>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</si>
  <si>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</si>
  <si>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</si>
  <si>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</si>
  <si>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</si>
  <si>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</si>
  <si>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</si>
  <si>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</si>
  <si>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</si>
  <si>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</si>
  <si>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</si>
  <si>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</si>
  <si>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</si>
  <si>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</si>
  <si>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</si>
  <si>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</si>
  <si>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</si>
  <si>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</si>
  <si>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</si>
  <si>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</si>
  <si>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</si>
  <si>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</si>
  <si>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</si>
  <si>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</si>
  <si>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</si>
  <si>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</si>
  <si>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</si>
  <si>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</si>
  <si>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</si>
  <si>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</si>
  <si>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</si>
  <si>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</si>
  <si>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</si>
  <si>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</si>
  <si>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</si>
  <si>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</si>
  <si>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</si>
  <si>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</si>
  <si>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</si>
  <si>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</si>
  <si>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</si>
  <si>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</si>
  <si>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</si>
  <si>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</si>
  <si>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</si>
  <si>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</si>
  <si>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</si>
  <si>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</si>
  <si>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</si>
  <si>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</si>
  <si>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</si>
  <si>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</si>
  <si>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</si>
  <si>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</si>
  <si>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</si>
  <si>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</si>
  <si>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</si>
  <si>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</si>
  <si>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</si>
  <si>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</si>
  <si>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</si>
  <si>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</si>
  <si>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</si>
  <si>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</si>
  <si>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</si>
  <si>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</si>
  <si>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</si>
  <si>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</si>
  <si>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</si>
  <si>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</si>
  <si>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</si>
  <si>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</si>
  <si>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</si>
  <si>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</si>
  <si>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</si>
  <si>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</si>
  <si>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</si>
  <si>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</si>
  <si>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</si>
  <si>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</si>
  <si>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</si>
  <si>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</si>
  <si>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</si>
  <si>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</si>
  <si>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</si>
  <si>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</si>
  <si>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</si>
  <si>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</si>
  <si>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</si>
  <si>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</si>
  <si>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</si>
  <si>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</si>
  <si>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</si>
  <si>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</si>
  <si>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</si>
  <si>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</si>
  <si>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</si>
  <si>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</si>
  <si>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</si>
  <si>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</si>
  <si>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</si>
  <si>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</si>
  <si>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</si>
  <si>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</si>
  <si>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</si>
  <si>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</si>
  <si>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</si>
  <si>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</si>
  <si>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</si>
  <si>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</si>
  <si>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</si>
  <si>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</si>
  <si>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</si>
  <si>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</si>
  <si>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</si>
  <si>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</si>
  <si>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</si>
  <si>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</si>
  <si>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</si>
  <si>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</si>
  <si>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</si>
  <si>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</si>
  <si>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</si>
  <si>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</si>
  <si>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</si>
  <si>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</si>
  <si>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</si>
  <si>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</si>
  <si>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</si>
  <si>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</si>
  <si>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</si>
  <si>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</si>
  <si>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</si>
  <si>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</si>
  <si>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</si>
  <si>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</si>
  <si>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</si>
  <si>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</si>
  <si>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</si>
  <si>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</si>
  <si>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</si>
  <si>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</si>
  <si>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</si>
  <si>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</si>
  <si>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</si>
  <si>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</si>
  <si>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</si>
  <si>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</si>
  <si>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</si>
  <si>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</si>
  <si>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</si>
  <si>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</si>
  <si>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</si>
  <si>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</si>
  <si>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</si>
  <si>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</si>
  <si>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</si>
  <si>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</si>
  <si>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</si>
  <si>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</si>
  <si>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</si>
  <si>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</si>
  <si>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</si>
  <si>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</si>
  <si>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</si>
  <si>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</si>
  <si>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</si>
  <si>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</si>
  <si>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</si>
  <si>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</si>
  <si>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</si>
  <si>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</si>
  <si>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</si>
  <si>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</si>
  <si>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</si>
  <si>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</si>
  <si>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</si>
  <si>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</si>
  <si>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</si>
  <si>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</si>
  <si>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</si>
  <si>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</si>
  <si>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</si>
  <si>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</si>
  <si>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</si>
  <si>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</si>
  <si>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</si>
  <si>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</si>
  <si>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</si>
  <si>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</si>
  <si>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</si>
  <si>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</si>
  <si>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</si>
  <si>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</si>
  <si>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</si>
  <si>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</si>
  <si>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</si>
  <si>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</si>
  <si>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</si>
  <si>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</si>
  <si>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</si>
  <si>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</si>
  <si>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</si>
  <si>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</si>
  <si>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</si>
  <si>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</si>
  <si>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</si>
  <si>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</si>
  <si>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</si>
  <si>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</si>
  <si>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</si>
  <si>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</si>
  <si>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</si>
  <si>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</si>
  <si>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</si>
  <si>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</si>
  <si>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</si>
  <si>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</si>
  <si>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</si>
  <si>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</si>
  <si>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</si>
  <si>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</si>
  <si>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</si>
  <si>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</si>
  <si>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</si>
  <si>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</si>
  <si>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</si>
  <si>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</si>
  <si>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</si>
  <si>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</si>
  <si>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</si>
  <si>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</si>
  <si>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</si>
  <si>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</si>
  <si>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</si>
  <si>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</si>
  <si>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</si>
  <si>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</si>
  <si>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</si>
  <si>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</si>
  <si>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</si>
  <si>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</si>
  <si>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</si>
  <si>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</si>
  <si>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</si>
  <si>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</si>
  <si>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</si>
  <si>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</si>
  <si>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</si>
  <si>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</si>
  <si>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</si>
  <si>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</si>
  <si>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</si>
  <si>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</si>
  <si>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</si>
  <si>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</si>
  <si>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</si>
  <si>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</si>
  <si>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</si>
  <si>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</si>
  <si>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</si>
  <si>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</si>
  <si>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</si>
  <si>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</si>
  <si>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</si>
  <si>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</si>
  <si>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</si>
  <si>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</si>
  <si>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</si>
  <si>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</si>
  <si>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</si>
  <si>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</si>
  <si>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</si>
  <si>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</si>
  <si>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</si>
  <si>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</si>
  <si>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</si>
  <si>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</si>
  <si>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</si>
  <si>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</si>
  <si>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</si>
  <si>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</si>
  <si>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</si>
  <si>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</si>
  <si>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</si>
  <si>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</si>
  <si>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</si>
  <si>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</si>
  <si>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</si>
  <si>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</si>
  <si>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</si>
  <si>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</si>
  <si>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</si>
  <si>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</si>
  <si>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</si>
  <si>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</si>
  <si>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</si>
  <si>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</si>
  <si>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</si>
  <si>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</si>
  <si>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</si>
  <si>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</si>
  <si>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</si>
  <si>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</si>
  <si>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</si>
  <si>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</si>
  <si>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</si>
  <si>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</si>
  <si>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</si>
  <si>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</si>
  <si>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</si>
  <si>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</si>
  <si>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</si>
  <si>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</si>
  <si>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</si>
  <si>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</si>
  <si>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</si>
  <si>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</si>
  <si>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</si>
  <si>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</si>
  <si>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</si>
  <si>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</si>
  <si>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</si>
  <si>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</si>
  <si>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</si>
  <si>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</si>
  <si>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</si>
  <si>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</si>
  <si>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</si>
  <si>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</si>
  <si>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</si>
  <si>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</si>
  <si>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</si>
  <si>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</si>
  <si>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</si>
  <si>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</si>
  <si>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</si>
  <si>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</si>
  <si>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</si>
  <si>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</si>
  <si>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</si>
  <si>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</si>
  <si>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</si>
  <si>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</si>
  <si>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</si>
  <si>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</si>
  <si>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</si>
  <si>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</si>
  <si>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</si>
  <si>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</si>
  <si>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</si>
  <si>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</si>
  <si>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</si>
  <si>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</si>
  <si>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</si>
  <si>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</si>
  <si>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</si>
  <si>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</si>
  <si>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</si>
  <si>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</si>
  <si>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</si>
  <si>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</si>
  <si>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</si>
  <si>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</si>
  <si>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</si>
  <si>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</si>
  <si>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</si>
  <si>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</si>
  <si>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</si>
  <si>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</si>
  <si>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</si>
  <si>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</si>
  <si>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</si>
  <si>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</si>
  <si>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</si>
  <si>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</si>
  <si>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</si>
  <si>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</si>
  <si>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</si>
  <si>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</si>
  <si>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</si>
  <si>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</si>
  <si>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</si>
  <si>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</si>
  <si>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</si>
  <si>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</si>
  <si>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</si>
  <si>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</si>
  <si>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</si>
  <si>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</si>
  <si>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</si>
  <si>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</si>
  <si>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</si>
  <si>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</si>
  <si>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</si>
  <si>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</si>
  <si>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</si>
  <si>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</si>
  <si>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</si>
  <si>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</si>
  <si>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</si>
  <si>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</si>
  <si>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</si>
  <si>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</si>
  <si>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</si>
  <si>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</si>
  <si>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</si>
  <si>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</si>
  <si>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</si>
  <si>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</si>
  <si>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</si>
  <si>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</si>
  <si>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</si>
  <si>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</si>
  <si>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</si>
  <si>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</si>
  <si>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</si>
  <si>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</si>
  <si>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</si>
  <si>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</si>
  <si>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</si>
  <si>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</si>
  <si>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</si>
  <si>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</si>
  <si>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</si>
  <si>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</si>
  <si>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</si>
  <si>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</si>
  <si>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</si>
  <si>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</si>
  <si>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</si>
  <si>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</si>
  <si>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</si>
  <si>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</si>
  <si>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</si>
  <si>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</si>
  <si>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</si>
  <si>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</si>
  <si>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</si>
  <si>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</si>
  <si>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</si>
  <si>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</si>
  <si>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</si>
  <si>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</si>
  <si>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</si>
  <si>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</si>
  <si>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</si>
  <si>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</si>
  <si>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</si>
  <si>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</si>
  <si>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</si>
  <si>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</si>
  <si>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</si>
  <si>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</si>
  <si>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</si>
  <si>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</si>
  <si>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</si>
  <si>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</si>
  <si>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</si>
  <si>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</si>
  <si>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</si>
  <si>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</si>
  <si>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</si>
  <si>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</si>
  <si>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</si>
  <si>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</si>
  <si>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</si>
  <si>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</si>
  <si>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</si>
  <si>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</si>
  <si>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</si>
  <si>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</si>
  <si>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</si>
  <si>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</si>
  <si>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</si>
  <si>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</si>
  <si>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</si>
  <si>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</si>
  <si>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</si>
  <si>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</si>
  <si>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</si>
  <si>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</si>
  <si>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</si>
  <si>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</si>
  <si>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</si>
  <si>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</si>
  <si>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</si>
  <si>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</si>
  <si>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</si>
  <si>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</si>
  <si>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</si>
  <si>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</si>
  <si>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</si>
  <si>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</si>
  <si>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</si>
  <si>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</si>
  <si>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</si>
  <si>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</si>
  <si>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</si>
  <si>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</si>
  <si>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</si>
  <si>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</si>
  <si>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</si>
  <si>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</si>
  <si>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</si>
  <si>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</si>
  <si>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</si>
  <si>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</si>
  <si>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</si>
  <si>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</si>
  <si>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</si>
  <si>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</si>
  <si>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</si>
  <si>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</si>
  <si>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</si>
  <si>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</si>
  <si>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</si>
  <si>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</si>
  <si>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</si>
  <si>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</si>
  <si>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</si>
  <si>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</si>
  <si>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</si>
  <si>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</si>
  <si>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</si>
  <si>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</si>
  <si>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</si>
  <si>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</si>
  <si>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</si>
  <si>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</si>
  <si>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</si>
  <si>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</si>
  <si>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</si>
  <si>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</si>
  <si>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</si>
  <si>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</si>
  <si>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</si>
  <si>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</si>
  <si>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</si>
  <si>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</si>
  <si>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</si>
  <si>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</si>
  <si>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</si>
  <si>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</si>
  <si>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</si>
  <si>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</si>
  <si>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</si>
  <si>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</si>
  <si>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</si>
  <si>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</si>
  <si>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</si>
  <si>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</si>
  <si>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</si>
  <si>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</si>
  <si>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</si>
  <si>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</si>
  <si>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</si>
  <si>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</si>
  <si>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</si>
  <si>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</si>
  <si>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</si>
  <si>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</si>
  <si>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</si>
  <si>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</si>
  <si>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</si>
  <si>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</si>
  <si>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</si>
  <si>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</si>
  <si>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</si>
  <si>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</si>
  <si>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</si>
  <si>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</si>
  <si>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</si>
  <si>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</si>
  <si>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</si>
  <si>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</si>
  <si>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</si>
  <si>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</si>
  <si>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</si>
  <si>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</si>
  <si>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</si>
  <si>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</si>
  <si>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</si>
  <si>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</si>
  <si>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</si>
  <si>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</si>
  <si>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</si>
  <si>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</si>
  <si>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</si>
  <si>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</si>
  <si>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</si>
  <si>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</si>
  <si>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</si>
  <si>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</si>
  <si>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</si>
  <si>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</si>
  <si>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</si>
  <si>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</si>
  <si>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</si>
  <si>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</si>
  <si>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</si>
  <si>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</si>
  <si>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</si>
  <si>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</si>
  <si>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</si>
  <si>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</si>
  <si>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</si>
  <si>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</si>
  <si>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</si>
  <si>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</si>
  <si>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</si>
  <si>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</si>
  <si>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</si>
  <si>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</si>
  <si>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</si>
  <si>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</si>
  <si>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</si>
  <si>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</si>
  <si>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</si>
  <si>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</si>
  <si>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</si>
  <si>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</si>
  <si>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</si>
  <si>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</si>
  <si>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</si>
  <si>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</si>
  <si>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</si>
  <si>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</si>
  <si>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</si>
  <si>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</si>
  <si>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</si>
  <si>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</si>
  <si>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</si>
  <si>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</si>
  <si>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</si>
  <si>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</si>
  <si>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</si>
  <si>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</si>
  <si>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</si>
  <si>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</si>
  <si>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</si>
  <si>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</si>
  <si>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</si>
  <si>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</si>
  <si>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</si>
  <si>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</si>
  <si>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</si>
  <si>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</si>
  <si>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</si>
  <si>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</si>
  <si>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</si>
  <si>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</si>
  <si>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</si>
  <si>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</si>
  <si>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</si>
  <si>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</si>
  <si>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</si>
  <si>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</si>
  <si>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</si>
  <si>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</si>
  <si>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</si>
  <si>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</si>
  <si>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</si>
  <si>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</si>
  <si>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</si>
  <si>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</si>
  <si>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</si>
  <si>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</si>
  <si>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</si>
  <si>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</si>
  <si>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</si>
  <si>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</si>
  <si>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</si>
  <si>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</si>
  <si>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</si>
  <si>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</si>
  <si>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</si>
  <si>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</si>
  <si>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</si>
  <si>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</si>
  <si>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</si>
  <si>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</si>
  <si>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</si>
  <si>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</si>
  <si>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</si>
  <si>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</si>
  <si>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</si>
  <si>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</si>
  <si>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</si>
  <si>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</si>
  <si>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</si>
  <si>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</si>
  <si>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</si>
  <si>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</si>
  <si>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</si>
  <si>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</si>
  <si>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</si>
  <si>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</si>
  <si>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</si>
  <si>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</si>
  <si>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</si>
  <si>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</si>
  <si>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</si>
  <si>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</si>
  <si>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</si>
  <si>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</si>
  <si>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</si>
  <si>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</si>
  <si>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</si>
  <si>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</si>
  <si>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</si>
  <si>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</si>
  <si>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</si>
  <si>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</si>
  <si>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</si>
  <si>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</si>
  <si>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</si>
  <si>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</si>
  <si>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</si>
  <si>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</si>
  <si>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</si>
  <si>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</si>
  <si>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</si>
  <si>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</si>
  <si>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</si>
  <si>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</si>
  <si>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</si>
  <si>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</si>
  <si>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</si>
  <si>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</si>
  <si>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</si>
  <si>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</si>
  <si>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</si>
  <si>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</si>
  <si>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</si>
  <si>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</si>
  <si>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</si>
  <si>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</si>
  <si>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</si>
  <si>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</si>
  <si>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</si>
  <si>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</si>
  <si>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</si>
  <si>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</si>
  <si>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</si>
  <si>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</si>
  <si>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</si>
  <si>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</si>
  <si>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</si>
  <si>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</si>
  <si>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</si>
  <si>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</si>
  <si>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</si>
  <si>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</si>
  <si>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</si>
  <si>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</si>
  <si>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</si>
  <si>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</si>
  <si>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</si>
  <si>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</si>
  <si>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</si>
  <si>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</si>
  <si>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</si>
  <si>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</si>
  <si>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</si>
  <si>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</si>
  <si>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</si>
  <si>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</si>
  <si>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</si>
  <si>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</si>
  <si>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</si>
  <si>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</si>
  <si>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</si>
  <si>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</si>
  <si>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</si>
  <si>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</si>
  <si>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</si>
  <si>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</si>
  <si>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</si>
  <si>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</si>
  <si>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</si>
  <si>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</si>
  <si>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</si>
  <si>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</si>
  <si>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</si>
  <si>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</si>
  <si>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</si>
  <si>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</si>
  <si>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</si>
  <si>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</si>
  <si>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</si>
  <si>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</si>
  <si>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</si>
  <si>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</si>
  <si>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</si>
  <si>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</si>
  <si>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</si>
  <si>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</si>
  <si>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</si>
  <si>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</si>
  <si>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</si>
  <si>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</si>
  <si>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</si>
  <si>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</si>
  <si>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</si>
  <si>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</si>
  <si>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</si>
  <si>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</si>
  <si>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</si>
  <si>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</si>
  <si>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</si>
  <si>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</si>
  <si>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</si>
  <si>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</si>
  <si>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</si>
  <si>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</si>
  <si>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</si>
  <si>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</si>
  <si>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</si>
  <si>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</si>
  <si>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</si>
  <si>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</si>
  <si>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</si>
  <si>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</si>
  <si>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</si>
  <si>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</si>
  <si>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</si>
  <si>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</si>
  <si>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</si>
  <si>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</si>
  <si>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</si>
  <si>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</si>
  <si>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</si>
  <si>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</si>
  <si>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</si>
  <si>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</si>
  <si>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</si>
  <si>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</si>
  <si>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</si>
  <si>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</si>
  <si>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</si>
  <si>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</si>
  <si>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</si>
  <si>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</si>
  <si>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</si>
  <si>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</si>
  <si>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</si>
  <si>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</si>
  <si>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</si>
  <si>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</si>
  <si>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</si>
  <si>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</si>
  <si>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</si>
  <si>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</si>
  <si>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</si>
  <si>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</si>
  <si>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</si>
  <si>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</si>
  <si>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</si>
  <si>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</si>
  <si>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</si>
  <si>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</si>
  <si>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</si>
  <si>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</si>
  <si>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</si>
  <si>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</si>
  <si>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</si>
  <si>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</si>
  <si>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</si>
  <si>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</si>
  <si>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</si>
  <si>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</si>
  <si>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</si>
  <si>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</si>
  <si>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</si>
  <si>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</si>
  <si>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</si>
  <si>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</si>
  <si>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</si>
  <si>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</si>
  <si>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</si>
  <si>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</si>
  <si>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</si>
  <si>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</si>
  <si>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</si>
  <si>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</si>
  <si>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</si>
  <si>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</si>
  <si>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</si>
  <si>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</si>
  <si>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</si>
  <si>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</si>
  <si>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</si>
  <si>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</si>
  <si>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</si>
  <si>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</si>
  <si>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</si>
  <si>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</si>
  <si>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</si>
  <si>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</si>
  <si>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</si>
  <si>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</si>
  <si>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</si>
  <si>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</si>
  <si>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</si>
  <si>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</si>
  <si>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</si>
  <si>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</si>
  <si>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</si>
  <si>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</si>
  <si>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</si>
  <si>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</si>
  <si>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</si>
  <si>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</si>
  <si>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</si>
  <si>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</si>
  <si>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</si>
  <si>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</si>
  <si>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</si>
  <si>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</si>
  <si>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</si>
  <si>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</si>
  <si>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</si>
  <si>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</si>
  <si>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</si>
  <si>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</si>
  <si>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</si>
  <si>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</si>
  <si>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</si>
  <si>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</si>
  <si>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</si>
  <si>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</si>
  <si>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</si>
  <si>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</si>
  <si>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</si>
  <si>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</si>
  <si>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</si>
  <si>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</si>
  <si>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</si>
  <si>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</si>
  <si>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</si>
  <si>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</si>
  <si>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</si>
  <si>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</si>
  <si>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</si>
  <si>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</si>
  <si>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</si>
  <si>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</si>
  <si>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</si>
  <si>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</si>
  <si>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</si>
  <si>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</si>
  <si>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</si>
  <si>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</si>
  <si>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</si>
  <si>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</si>
  <si>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</si>
  <si>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</si>
  <si>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</si>
  <si>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</si>
  <si>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</si>
  <si>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</si>
  <si>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</si>
  <si>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</si>
  <si>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</si>
  <si>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</si>
  <si>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</si>
  <si>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</si>
  <si>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</si>
  <si>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</si>
  <si>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</si>
  <si>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</si>
  <si>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</si>
  <si>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</si>
  <si>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</si>
  <si>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</si>
  <si>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</si>
  <si>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</si>
  <si>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</si>
  <si>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</si>
  <si>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</si>
  <si>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</si>
  <si>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</si>
  <si>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</si>
  <si>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</si>
  <si>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</si>
  <si>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</si>
  <si>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</si>
  <si>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</si>
  <si>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</si>
  <si>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</si>
  <si>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</si>
  <si>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</si>
  <si>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</si>
  <si>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</si>
  <si>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</si>
  <si>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</si>
  <si>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</si>
  <si>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</si>
  <si>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</si>
  <si>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</si>
  <si>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</si>
  <si>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</si>
  <si>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</si>
  <si>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</si>
  <si>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</si>
  <si>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</si>
  <si>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</si>
  <si>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</si>
  <si>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</si>
  <si>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</si>
  <si>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</si>
  <si>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</si>
  <si>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</si>
  <si>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</si>
  <si>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</si>
  <si>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</si>
  <si>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</si>
  <si>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</si>
  <si>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</si>
  <si>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</si>
  <si>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</si>
  <si>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</si>
  <si>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</si>
  <si>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</si>
  <si>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</si>
  <si>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</si>
  <si>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</si>
  <si>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</si>
  <si>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</si>
  <si>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</si>
  <si>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</si>
  <si>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</si>
  <si>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</si>
  <si>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</si>
  <si>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</si>
  <si>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</si>
  <si>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</si>
  <si>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</si>
  <si>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</si>
  <si>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</si>
  <si>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</si>
  <si>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</si>
  <si>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</si>
  <si>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</si>
  <si>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</si>
  <si>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</si>
  <si>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</si>
  <si>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</si>
  <si>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</si>
  <si>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</si>
  <si>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</si>
  <si>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</si>
  <si>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</si>
  <si>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</si>
  <si>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</si>
  <si>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</si>
  <si>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</si>
  <si>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</si>
  <si>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</si>
  <si>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</si>
  <si>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</si>
  <si>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</si>
  <si>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</si>
  <si>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</si>
  <si>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</si>
  <si>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</si>
  <si>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</si>
  <si>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</si>
  <si>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</si>
  <si>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</si>
  <si>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</si>
  <si>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</si>
  <si>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</si>
  <si>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</si>
  <si>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</si>
  <si>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</si>
  <si>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</si>
  <si>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</si>
  <si>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</si>
  <si>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</si>
  <si>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</si>
  <si>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</si>
  <si>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</si>
  <si>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</si>
  <si>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</si>
  <si>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</si>
  <si>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</si>
  <si>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</si>
  <si>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</si>
  <si>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</si>
  <si>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</si>
  <si>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</si>
  <si>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</si>
  <si>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</si>
  <si>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</si>
  <si>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</si>
  <si>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</si>
  <si>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</si>
  <si>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</si>
  <si>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</si>
  <si>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</si>
  <si>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</si>
  <si>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</si>
  <si>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</si>
  <si>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</si>
  <si>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</si>
  <si>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</si>
  <si>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</si>
  <si>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</si>
  <si>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</si>
  <si>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</si>
  <si>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</si>
  <si>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</si>
  <si>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</si>
  <si>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</si>
  <si>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</si>
  <si>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</si>
  <si>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</si>
  <si>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</si>
  <si>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</si>
  <si>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</si>
  <si>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</si>
  <si>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</si>
  <si>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</si>
  <si>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</si>
  <si>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</si>
  <si>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</si>
  <si>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</si>
  <si>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</si>
  <si>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</si>
  <si>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</si>
  <si>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</si>
  <si>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</si>
  <si>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</si>
  <si>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</si>
  <si>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</si>
  <si>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</si>
  <si>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</si>
  <si>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</si>
  <si>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</si>
  <si>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</si>
  <si>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</si>
  <si>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</si>
  <si>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</si>
  <si>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</si>
  <si>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</si>
  <si>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</si>
  <si>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</si>
  <si>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</si>
  <si>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</si>
  <si>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</si>
  <si>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</si>
  <si>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</si>
  <si>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</si>
  <si>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</si>
  <si>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</si>
  <si>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</si>
  <si>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</si>
  <si>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</si>
  <si>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</si>
  <si>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</si>
  <si>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</si>
  <si>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</si>
  <si>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</si>
  <si>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</si>
  <si>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</si>
  <si>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</si>
  <si>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</si>
  <si>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</si>
  <si>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</si>
  <si>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</si>
  <si>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</si>
  <si>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</si>
  <si>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</si>
  <si>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</si>
  <si>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</si>
  <si>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</si>
  <si>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</si>
  <si>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</si>
  <si>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</si>
  <si>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</si>
  <si>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</si>
  <si>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</si>
  <si>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</si>
  <si>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</si>
  <si>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</si>
  <si>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</si>
  <si>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</si>
  <si>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</si>
  <si>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</si>
  <si>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</si>
  <si>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</si>
  <si>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</si>
  <si>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</si>
  <si>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</si>
  <si>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</si>
  <si>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</si>
  <si>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</si>
  <si>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</si>
  <si>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</si>
  <si>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</si>
  <si>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</si>
  <si>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</si>
  <si>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</si>
  <si>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</si>
  <si>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</si>
  <si>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</si>
  <si>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</si>
  <si>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</si>
  <si>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</si>
  <si>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</si>
  <si>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</si>
  <si>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</si>
  <si>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</si>
  <si>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</si>
  <si>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</si>
  <si>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</si>
  <si>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</si>
  <si>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</si>
  <si>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</si>
  <si>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</si>
  <si>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</si>
  <si>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</si>
  <si>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</si>
  <si>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</si>
  <si>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</si>
  <si>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</si>
  <si>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</si>
  <si>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</si>
  <si>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</si>
  <si>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</si>
  <si>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</si>
  <si>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</si>
  <si>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</si>
  <si>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</si>
  <si>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</si>
  <si>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</si>
  <si>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</si>
  <si>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</si>
  <si>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</si>
  <si>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</si>
  <si>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</si>
  <si>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</si>
  <si>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</si>
  <si>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</si>
  <si>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</si>
  <si>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</si>
  <si>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</si>
  <si>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</si>
  <si>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</si>
  <si>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</si>
  <si>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</si>
  <si>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</si>
  <si>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</si>
  <si>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</si>
  <si>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</si>
  <si>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</si>
  <si>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</si>
  <si>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</si>
  <si>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</si>
  <si>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</si>
  <si>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</si>
  <si>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</si>
  <si>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</si>
  <si>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</si>
  <si>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</si>
  <si>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</si>
  <si>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</si>
  <si>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</si>
  <si>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</si>
  <si>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</si>
  <si>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</si>
  <si>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</si>
  <si>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</si>
  <si>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</si>
  <si>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</si>
  <si>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</si>
  <si>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</si>
  <si>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</si>
  <si>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</si>
  <si>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</si>
  <si>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</si>
  <si>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</si>
  <si>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</si>
  <si>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</si>
  <si>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</si>
  <si>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</si>
  <si>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</si>
  <si>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</si>
  <si>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</si>
  <si>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</si>
  <si>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</si>
  <si>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</si>
  <si>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</si>
  <si>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</si>
  <si>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</si>
  <si>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</si>
  <si>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</si>
  <si>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</si>
  <si>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</si>
  <si>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</si>
  <si>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</si>
  <si>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</si>
  <si>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</si>
  <si>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</si>
  <si>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</si>
  <si>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</si>
  <si>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</si>
  <si>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</si>
  <si>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</si>
  <si>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</si>
  <si>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</si>
  <si>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</si>
  <si>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</si>
  <si>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</si>
  <si>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</si>
  <si>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</si>
  <si>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</si>
  <si>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</si>
  <si>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</si>
  <si>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</si>
  <si>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</si>
  <si>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</si>
  <si>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</si>
  <si>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</si>
  <si>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</si>
  <si>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</si>
  <si>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</si>
  <si>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</si>
  <si>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</si>
  <si>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</si>
  <si>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</si>
  <si>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</si>
  <si>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</si>
  <si>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</si>
  <si>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</si>
  <si>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</si>
  <si>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</si>
  <si>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</si>
  <si>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</si>
  <si>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</si>
  <si>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</si>
  <si>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</si>
  <si>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</si>
  <si>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</si>
  <si>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</si>
  <si>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</si>
  <si>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</si>
  <si>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</si>
  <si>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</si>
  <si>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</si>
  <si>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</si>
  <si>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</si>
  <si>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</si>
  <si>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</si>
  <si>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</si>
  <si>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</si>
  <si>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</si>
  <si>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</si>
  <si>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</si>
  <si>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</si>
  <si>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</si>
  <si>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</si>
  <si>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</si>
  <si>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</si>
  <si>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</si>
  <si>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</si>
  <si>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</si>
  <si>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</si>
  <si>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</si>
  <si>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</si>
  <si>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</si>
  <si>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</si>
  <si>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</si>
  <si>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</si>
  <si>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</si>
  <si>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</si>
  <si>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</si>
  <si>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</si>
  <si>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</si>
  <si>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</si>
  <si>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</si>
  <si>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</si>
  <si>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</si>
  <si>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</si>
  <si>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</si>
  <si>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</si>
  <si>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</si>
  <si>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</si>
  <si>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</si>
  <si>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</si>
  <si>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</si>
  <si>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</si>
  <si>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</si>
  <si>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</si>
  <si>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</si>
  <si>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</si>
  <si>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</si>
  <si>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</si>
  <si>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</si>
  <si>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</si>
  <si>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</si>
  <si>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</si>
  <si>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</si>
  <si>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</si>
  <si>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</si>
  <si>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</si>
  <si>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</si>
  <si>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</si>
  <si>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</si>
  <si>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</si>
  <si>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</si>
  <si>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</si>
  <si>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</si>
  <si>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</si>
  <si>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</si>
  <si>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</si>
  <si>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</si>
  <si>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</si>
  <si>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</si>
  <si>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</si>
  <si>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</si>
  <si>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</si>
  <si>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</si>
  <si>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</si>
  <si>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</si>
  <si>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</si>
  <si>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</si>
  <si>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</si>
  <si>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</si>
  <si>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</si>
  <si>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</si>
  <si>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</si>
  <si>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</si>
  <si>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</si>
  <si>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</si>
  <si>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</si>
  <si>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</si>
  <si>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</si>
  <si>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</si>
  <si>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</si>
  <si>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</si>
  <si>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</si>
  <si>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</si>
  <si>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</si>
  <si>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</si>
  <si>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</si>
  <si>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</si>
  <si>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</si>
  <si>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</si>
  <si>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</si>
  <si>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</si>
  <si>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</si>
  <si>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</si>
  <si>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</si>
  <si>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</si>
  <si>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</si>
  <si>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</si>
  <si>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</si>
  <si>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</si>
  <si>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</si>
  <si>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</si>
  <si>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</si>
  <si>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</si>
  <si>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</si>
  <si>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</si>
  <si>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</si>
  <si>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</si>
  <si>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</si>
  <si>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</si>
  <si>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</si>
  <si>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</si>
  <si>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</si>
  <si>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</si>
  <si>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</si>
  <si>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</si>
  <si>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</si>
  <si>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</si>
  <si>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</si>
  <si>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</si>
  <si>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</si>
  <si>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</si>
  <si>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</si>
  <si>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</si>
  <si>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</si>
  <si>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</si>
  <si>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</si>
  <si>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</si>
  <si>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</si>
  <si>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</si>
  <si>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</si>
  <si>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</si>
  <si>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</si>
  <si>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</si>
  <si>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</si>
  <si>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</si>
  <si>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</si>
  <si>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</si>
  <si>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</si>
  <si>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</si>
  <si>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</si>
  <si>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</si>
  <si>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</si>
  <si>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</si>
  <si>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</si>
  <si>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</si>
  <si>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</si>
  <si>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</si>
  <si>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</si>
  <si>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</si>
  <si>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</si>
  <si>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</si>
  <si>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</si>
  <si>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</si>
  <si>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</si>
  <si>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</si>
  <si>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</si>
  <si>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</si>
  <si>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</si>
  <si>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</si>
  <si>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</si>
  <si>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</si>
  <si>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</si>
  <si>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</si>
  <si>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</si>
  <si>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</si>
  <si>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</si>
  <si>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</si>
  <si>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</si>
  <si>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</si>
  <si>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</si>
  <si>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</si>
  <si>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</si>
  <si>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</si>
  <si>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</si>
  <si>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</si>
  <si>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</si>
  <si>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</si>
  <si>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</si>
  <si>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</si>
  <si>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</si>
  <si>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</si>
  <si>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</si>
  <si>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</si>
  <si>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</si>
  <si>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</si>
  <si>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</si>
  <si>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</si>
  <si>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</si>
  <si>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</si>
  <si>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</si>
  <si>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</si>
  <si>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</si>
  <si>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</si>
  <si>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</si>
  <si>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</si>
  <si>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</si>
  <si>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</si>
  <si>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</si>
  <si>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</si>
  <si>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</si>
  <si>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</si>
  <si>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</si>
  <si>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</si>
  <si>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</si>
  <si>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</si>
  <si>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</si>
  <si>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</si>
  <si>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</si>
  <si>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</si>
  <si>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</si>
  <si>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</si>
  <si>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</si>
  <si>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</si>
  <si>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</si>
  <si>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</si>
  <si>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</si>
  <si>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</si>
  <si>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</si>
  <si>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</si>
  <si>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</si>
  <si>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</si>
  <si>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</si>
  <si>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</si>
  <si>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</si>
  <si>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</si>
  <si>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</si>
  <si>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</si>
  <si>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</si>
  <si>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</si>
  <si>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</si>
  <si>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</si>
  <si>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</si>
  <si>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</si>
  <si>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</si>
  <si>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</si>
  <si>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</si>
  <si>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</si>
  <si>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</si>
  <si>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</si>
  <si>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</si>
  <si>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</si>
  <si>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</si>
  <si>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</si>
  <si>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</si>
  <si>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</si>
  <si>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</si>
  <si>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</si>
  <si>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</si>
  <si>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</si>
  <si>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</si>
  <si>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</si>
  <si>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</si>
  <si>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</si>
  <si>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</si>
  <si>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</si>
  <si>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</si>
  <si>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</si>
  <si>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</si>
  <si>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</si>
  <si>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</si>
  <si>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</si>
  <si>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</si>
  <si>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</si>
  <si>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</si>
  <si>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</si>
  <si>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</si>
  <si>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</si>
  <si>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</si>
  <si>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</si>
  <si>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</si>
  <si>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</si>
  <si>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</si>
  <si>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</si>
  <si>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</si>
  <si>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</si>
  <si>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</si>
  <si>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</si>
  <si>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</si>
  <si>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</si>
  <si>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</si>
  <si>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</si>
  <si>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</si>
  <si>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</si>
  <si>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</si>
  <si>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</si>
  <si>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</si>
  <si>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</si>
  <si>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</si>
  <si>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</si>
  <si>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</si>
  <si>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</si>
  <si>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</si>
  <si>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</si>
  <si>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</si>
  <si>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</si>
  <si>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</si>
  <si>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</si>
  <si>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</si>
  <si>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</si>
  <si>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</si>
  <si>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</si>
  <si>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</si>
  <si>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</si>
  <si>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</si>
  <si>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</si>
  <si>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</si>
  <si>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</si>
  <si>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</si>
  <si>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</si>
  <si>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</si>
  <si>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</si>
  <si>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</si>
  <si>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</si>
  <si>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</si>
  <si>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</si>
  <si>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</si>
  <si>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</si>
  <si>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</si>
  <si>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</si>
  <si>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</si>
  <si>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</si>
  <si>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</si>
  <si>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</si>
  <si>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</si>
  <si>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</si>
  <si>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</si>
  <si>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</si>
  <si>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</si>
  <si>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</si>
  <si>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</si>
  <si>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</si>
  <si>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</si>
  <si>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</si>
  <si>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</si>
  <si>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</si>
  <si>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</si>
  <si>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</si>
  <si>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</si>
  <si>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</si>
  <si>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</si>
  <si>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</si>
  <si>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</si>
  <si>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</si>
  <si>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</si>
  <si>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</si>
  <si>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</si>
  <si>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</si>
  <si>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</si>
  <si>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</si>
  <si>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</si>
  <si>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</si>
  <si>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</si>
  <si>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</si>
  <si>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</si>
  <si>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</si>
  <si>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</si>
  <si>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</si>
  <si>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</si>
  <si>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</si>
  <si>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</si>
  <si>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</si>
  <si>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</si>
  <si>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</si>
  <si>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</si>
  <si>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</si>
  <si>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</si>
  <si>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</si>
  <si>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</si>
  <si>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</si>
  <si>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</si>
  <si>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</si>
  <si>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</si>
  <si>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</si>
  <si>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</si>
  <si>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</si>
  <si>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</si>
  <si>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</si>
  <si>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</si>
  <si>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</si>
  <si>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</si>
  <si>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</si>
  <si>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</si>
  <si>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</si>
  <si>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</si>
  <si>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</si>
  <si>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</si>
  <si>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</si>
  <si>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</si>
  <si>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</si>
  <si>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</si>
  <si>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</si>
  <si>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</si>
  <si>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</si>
  <si>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</si>
  <si>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</si>
  <si>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</si>
  <si>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</si>
  <si>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</si>
  <si>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</si>
  <si>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</si>
  <si>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</si>
  <si>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</si>
  <si>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</si>
  <si>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</si>
  <si>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</si>
  <si>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</si>
  <si>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</si>
  <si>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</si>
  <si>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</si>
  <si>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</si>
  <si>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</si>
  <si>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</si>
  <si>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</si>
  <si>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</si>
  <si>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</si>
  <si>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</si>
  <si>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</si>
  <si>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</si>
  <si>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</si>
  <si>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</si>
  <si>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</si>
  <si>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</si>
  <si>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</si>
  <si>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</si>
  <si>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</si>
  <si>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</si>
  <si>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</si>
  <si>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</si>
  <si>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</si>
  <si>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</si>
  <si>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</si>
  <si>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</si>
  <si>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</si>
  <si>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</si>
  <si>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</si>
  <si>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</si>
  <si>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</si>
  <si>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</si>
  <si>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</si>
  <si>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</si>
  <si>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</si>
  <si>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</si>
  <si>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</si>
  <si>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</si>
  <si>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</si>
  <si>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</si>
  <si>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</si>
  <si>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</si>
  <si>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</si>
  <si>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</si>
  <si>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</si>
  <si>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</si>
  <si>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</si>
  <si>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</si>
  <si>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</si>
  <si>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</si>
  <si>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</si>
  <si>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</si>
  <si>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</si>
  <si>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</si>
  <si>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</si>
  <si>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</si>
  <si>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</si>
  <si>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</si>
  <si>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</si>
  <si>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</si>
  <si>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</si>
  <si>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</si>
  <si>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</si>
  <si>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</si>
  <si>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</si>
  <si>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</si>
  <si>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</si>
  <si>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</si>
  <si>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</si>
  <si>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</si>
  <si>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</si>
  <si>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</si>
  <si>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</si>
  <si>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</si>
  <si>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</si>
  <si>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</si>
  <si>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</si>
  <si>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</si>
  <si>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</si>
  <si>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</si>
  <si>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</si>
  <si>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</si>
  <si>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</si>
  <si>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</si>
  <si>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</si>
  <si>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</si>
  <si>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</si>
  <si>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</si>
  <si>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</si>
  <si>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</si>
  <si>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</si>
  <si>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</si>
  <si>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</si>
  <si>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</si>
  <si>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</si>
  <si>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</si>
  <si>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</si>
  <si>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</si>
  <si>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</si>
  <si>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</si>
  <si>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</si>
  <si>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</si>
  <si>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</si>
  <si>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</si>
  <si>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</si>
  <si>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</si>
  <si>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</si>
  <si>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</si>
  <si>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</si>
  <si>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</si>
  <si>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</si>
  <si>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</si>
  <si>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</si>
  <si>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</si>
  <si>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</si>
  <si>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</si>
  <si>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</si>
  <si>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</si>
  <si>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</si>
  <si>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</si>
  <si>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</si>
  <si>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</si>
  <si>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</si>
  <si>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</si>
  <si>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</si>
  <si>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</si>
  <si>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</si>
  <si>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</si>
  <si>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</si>
  <si>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</si>
  <si>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</si>
  <si>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</si>
  <si>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</si>
  <si>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</si>
  <si>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</si>
  <si>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</si>
  <si>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</si>
  <si>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</si>
  <si>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</si>
  <si>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</si>
  <si>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</si>
  <si>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</si>
  <si>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</si>
  <si>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</si>
  <si>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</si>
  <si>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</si>
  <si>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</si>
  <si>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</si>
  <si>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</si>
  <si>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</si>
  <si>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</si>
  <si>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</si>
  <si>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</si>
  <si>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</si>
  <si>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</si>
  <si>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</si>
  <si>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</si>
  <si>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</si>
  <si>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</si>
  <si>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</si>
  <si>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</si>
  <si>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</si>
  <si>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</si>
  <si>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</si>
  <si>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</si>
  <si>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</si>
  <si>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</si>
  <si>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</si>
  <si>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</si>
  <si>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</si>
  <si>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</si>
  <si>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</si>
  <si>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</si>
  <si>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</si>
  <si>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</si>
  <si>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</si>
  <si>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</si>
  <si>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</si>
  <si>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</si>
  <si>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</si>
  <si>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</si>
  <si>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</si>
  <si>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</si>
  <si>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</si>
  <si>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</si>
  <si>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</si>
  <si>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</si>
  <si>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</si>
  <si>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</si>
  <si>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</si>
  <si>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</si>
  <si>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</si>
  <si>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</si>
  <si>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</si>
  <si>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</si>
  <si>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</si>
  <si>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</si>
  <si>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</si>
  <si>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</si>
  <si>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</si>
  <si>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</si>
  <si>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</si>
  <si>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</si>
  <si>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</si>
  <si>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</si>
  <si>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</si>
  <si>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</si>
  <si>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</si>
  <si>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</si>
  <si>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</si>
  <si>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</si>
  <si>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</si>
  <si>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</si>
  <si>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</si>
  <si>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</si>
  <si>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</si>
  <si>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</si>
  <si>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</si>
  <si>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</si>
  <si>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</si>
  <si>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</si>
  <si>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</si>
  <si>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</si>
  <si>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</si>
  <si>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</si>
  <si>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</si>
  <si>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</si>
  <si>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</si>
  <si>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</si>
  <si>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</si>
  <si>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</si>
  <si>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</si>
  <si>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</si>
  <si>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</si>
  <si>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</si>
  <si>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</si>
  <si>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</si>
  <si>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</si>
  <si>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</si>
  <si>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</si>
  <si>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</si>
  <si>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</si>
  <si>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</si>
  <si>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</si>
  <si>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</si>
  <si>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</si>
  <si>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</si>
  <si>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</si>
  <si>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</si>
  <si>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</si>
  <si>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</si>
  <si>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</si>
  <si>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</si>
  <si>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</si>
  <si>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</si>
  <si>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</si>
  <si>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</si>
  <si>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</si>
  <si>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</si>
  <si>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</si>
  <si>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</si>
  <si>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</si>
  <si>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</si>
  <si>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</si>
  <si>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</si>
  <si>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</si>
  <si>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</si>
  <si>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</si>
  <si>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</si>
  <si>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</si>
  <si>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</si>
  <si>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</si>
  <si>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</si>
  <si>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</si>
  <si>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</si>
  <si>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</si>
  <si>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</si>
  <si>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</si>
  <si>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</si>
  <si>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</si>
  <si>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</si>
  <si>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</si>
  <si>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</si>
  <si>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</si>
  <si>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</si>
  <si>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</si>
  <si>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</si>
  <si>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</si>
  <si>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</si>
  <si>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</si>
  <si>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</si>
  <si>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</si>
  <si>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</si>
  <si>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</si>
  <si>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</si>
  <si>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</si>
  <si>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</si>
  <si>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</si>
  <si>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</si>
  <si>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</si>
  <si>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</si>
  <si>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</si>
  <si>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</si>
  <si>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</si>
  <si>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</si>
  <si>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</si>
  <si>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</si>
  <si>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</si>
  <si>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</si>
  <si>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</si>
  <si>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</si>
  <si>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</si>
  <si>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</si>
  <si>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</si>
  <si>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</si>
  <si>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</si>
  <si>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</si>
  <si>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</si>
  <si>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</si>
  <si>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</si>
  <si>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</si>
  <si>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</si>
  <si>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</si>
  <si>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</si>
  <si>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</si>
  <si>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</si>
  <si>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</si>
  <si>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</si>
  <si>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</si>
  <si>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</si>
  <si>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</si>
  <si>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</si>
  <si>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</si>
  <si>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</si>
  <si>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</si>
  <si>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</si>
  <si>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</si>
  <si>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</si>
  <si>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</si>
  <si>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</si>
  <si>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</si>
  <si>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</si>
  <si>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</si>
  <si>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</si>
  <si>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</si>
  <si>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</si>
  <si>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</si>
  <si>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</si>
  <si>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</si>
  <si>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</si>
  <si>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</si>
  <si>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</si>
  <si>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</si>
  <si>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</si>
  <si>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</si>
  <si>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</si>
  <si>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</si>
  <si>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</si>
  <si>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</si>
  <si>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</si>
  <si>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</si>
  <si>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</si>
  <si>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</si>
  <si>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</si>
  <si>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</si>
  <si>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</si>
  <si>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</si>
  <si>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</si>
  <si>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</si>
  <si>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</si>
  <si>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</si>
  <si>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</si>
  <si>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</si>
  <si>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</si>
  <si>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</si>
  <si>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</si>
  <si>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</si>
  <si>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</si>
  <si>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</si>
  <si>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</si>
  <si>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</si>
  <si>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</si>
  <si>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</si>
  <si>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</si>
  <si>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</si>
  <si>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</si>
  <si>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</si>
  <si>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</si>
  <si>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</si>
  <si>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</si>
  <si>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</si>
  <si>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</si>
  <si>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</si>
  <si>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</si>
  <si>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</si>
  <si>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</si>
  <si>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</si>
  <si>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</si>
  <si>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</si>
  <si>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</si>
  <si>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</si>
  <si>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</si>
  <si>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</si>
  <si>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</si>
  <si>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</si>
  <si>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</si>
  <si>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</si>
  <si>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</si>
  <si>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</si>
  <si>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</si>
  <si>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</si>
  <si>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</si>
  <si>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</si>
  <si>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</si>
  <si>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</si>
  <si>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</si>
  <si>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</si>
  <si>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</si>
  <si>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</si>
  <si>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</si>
  <si>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</si>
  <si>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</si>
  <si>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</si>
  <si>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</si>
  <si>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</si>
  <si>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</si>
  <si>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</si>
  <si>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</si>
  <si>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</si>
  <si>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</si>
  <si>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</si>
  <si>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</si>
  <si>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</si>
  <si>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</si>
  <si>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</si>
  <si>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</si>
  <si>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</si>
  <si>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</si>
  <si>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</si>
  <si>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</si>
  <si>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</si>
  <si>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</si>
  <si>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</si>
  <si>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</si>
  <si>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</si>
  <si>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</si>
  <si>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</si>
  <si>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</si>
  <si>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</si>
  <si>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</si>
  <si>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</si>
  <si>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</si>
  <si>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</si>
  <si>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</si>
  <si>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</si>
  <si>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</si>
  <si>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</si>
  <si>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</si>
  <si>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</si>
  <si>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</si>
  <si>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</si>
  <si>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</si>
  <si>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</si>
  <si>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</si>
  <si>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</si>
  <si>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</si>
  <si>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</si>
  <si>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</si>
  <si>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</si>
  <si>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</si>
  <si>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</si>
  <si>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</si>
  <si>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</si>
  <si>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</si>
  <si>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</si>
  <si>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</si>
  <si>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</si>
  <si>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</si>
  <si>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</si>
  <si>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</si>
  <si>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</si>
  <si>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</si>
  <si>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</si>
  <si>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</si>
  <si>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</si>
  <si>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</si>
  <si>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</si>
  <si>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</si>
  <si>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</si>
  <si>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</si>
  <si>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</si>
  <si>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</si>
  <si>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</si>
  <si>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</si>
  <si>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</si>
  <si>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</si>
  <si>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</si>
  <si>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</si>
  <si>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</si>
  <si>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</si>
  <si>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</si>
  <si>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</si>
  <si>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</si>
  <si>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</si>
  <si>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</si>
  <si>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</si>
  <si>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</si>
  <si>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</si>
  <si>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</si>
  <si>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</si>
  <si>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</si>
  <si>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</si>
  <si>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</si>
  <si>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</si>
  <si>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</si>
  <si>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</si>
  <si>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</si>
  <si>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</si>
  <si>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</si>
  <si>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</si>
  <si>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</si>
  <si>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</si>
  <si>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</si>
  <si>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</si>
  <si>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</si>
  <si>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</si>
  <si>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</si>
  <si>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</si>
  <si>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</si>
  <si>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</si>
  <si>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</si>
  <si>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</si>
  <si>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</si>
  <si>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</si>
  <si>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</si>
  <si>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</si>
  <si>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</si>
  <si>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</si>
  <si>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</si>
  <si>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</si>
  <si>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</si>
  <si>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</si>
  <si>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</si>
  <si>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</si>
  <si>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</si>
  <si>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</si>
  <si>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</si>
  <si>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</si>
  <si>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</si>
  <si>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</si>
  <si>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</si>
  <si>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</si>
  <si>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</si>
  <si>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</si>
  <si>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</si>
  <si>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</si>
  <si>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</si>
  <si>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</si>
  <si>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</si>
  <si>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</si>
  <si>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</si>
  <si>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</si>
  <si>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</si>
  <si>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</si>
  <si>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</si>
  <si>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</si>
  <si>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</si>
  <si>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</si>
  <si>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</si>
  <si>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</si>
  <si>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</si>
  <si>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</si>
  <si>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</si>
  <si>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</si>
  <si>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</si>
  <si>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</si>
  <si>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</si>
  <si>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</si>
  <si>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</si>
  <si>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</si>
  <si>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</si>
  <si>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</si>
  <si>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</si>
  <si>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</si>
  <si>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</si>
  <si>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</si>
  <si>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</si>
  <si>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</si>
  <si>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</si>
  <si>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</si>
  <si>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</si>
  <si>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</si>
  <si>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</si>
  <si>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</si>
  <si>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</si>
  <si>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</si>
  <si>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</si>
  <si>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</si>
  <si>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</si>
  <si>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</si>
  <si>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</si>
  <si>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</si>
  <si>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</si>
  <si>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</si>
  <si>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</si>
  <si>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</si>
  <si>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</si>
  <si>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</si>
  <si>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</si>
  <si>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</si>
  <si>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</si>
  <si>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</si>
  <si>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</si>
  <si>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</si>
  <si>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</si>
  <si>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</si>
  <si>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</si>
  <si>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</si>
  <si>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</si>
  <si>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</si>
  <si>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</si>
  <si>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</si>
  <si>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</si>
  <si>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</si>
  <si>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</si>
  <si>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</si>
  <si>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</si>
  <si>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</si>
  <si>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</si>
  <si>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</si>
  <si>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</si>
  <si>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</si>
  <si>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</si>
  <si>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</si>
  <si>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</si>
  <si>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</si>
  <si>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</si>
  <si>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</si>
  <si>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</si>
  <si>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</si>
  <si>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</si>
  <si>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</si>
  <si>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</si>
  <si>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</si>
  <si>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</si>
  <si>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</si>
  <si>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</si>
  <si>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</si>
  <si>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</si>
  <si>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</si>
  <si>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</si>
  <si>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</si>
  <si>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</si>
  <si>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</si>
  <si>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</si>
  <si>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</si>
  <si>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</si>
  <si>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</si>
  <si>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</si>
  <si>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</si>
  <si>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</si>
  <si>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</si>
  <si>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</si>
  <si>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</si>
  <si>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</si>
  <si>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</si>
  <si>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</si>
  <si>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</si>
  <si>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</si>
  <si>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</si>
  <si>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</si>
  <si>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</si>
  <si>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</si>
  <si>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</si>
  <si>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</si>
  <si>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</si>
  <si>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</si>
  <si>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</si>
  <si>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</si>
  <si>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</si>
  <si>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</si>
  <si>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</si>
  <si>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</si>
  <si>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</si>
  <si>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</si>
  <si>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</si>
  <si>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</si>
  <si>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</si>
  <si>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</si>
  <si>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</si>
  <si>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</si>
  <si>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</si>
  <si>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</si>
  <si>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</si>
  <si>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</si>
  <si>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</si>
  <si>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</si>
  <si>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</si>
  <si>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</si>
  <si>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</si>
  <si>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</si>
  <si>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</si>
  <si>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</si>
  <si>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</si>
  <si>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</si>
  <si>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</si>
  <si>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</si>
  <si>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</si>
  <si>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</si>
  <si>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</si>
  <si>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</si>
  <si>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</si>
  <si>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</si>
  <si>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</si>
  <si>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</si>
  <si>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</si>
  <si>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</si>
  <si>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</si>
  <si>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</si>
  <si>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</si>
  <si>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</si>
  <si>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</si>
  <si>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</si>
  <si>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</si>
  <si>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</si>
  <si>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</si>
  <si>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</si>
  <si>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</si>
  <si>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</si>
  <si>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</si>
  <si>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</si>
  <si>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</si>
  <si>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</si>
  <si>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</si>
  <si>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</si>
  <si>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</si>
  <si>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</si>
  <si>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</si>
  <si>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</si>
  <si>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</si>
  <si>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</si>
  <si>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</si>
  <si>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</si>
  <si>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</si>
  <si>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</si>
  <si>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</si>
  <si>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</si>
  <si>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</si>
  <si>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</si>
  <si>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</si>
  <si>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</si>
  <si>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</si>
  <si>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</si>
  <si>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</si>
  <si>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</si>
  <si>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</si>
  <si>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</si>
  <si>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</si>
  <si>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</si>
  <si>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</si>
  <si>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</si>
  <si>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</si>
  <si>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</si>
  <si>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</si>
  <si>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</si>
  <si>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</si>
  <si>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</si>
  <si>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</si>
  <si>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</si>
  <si>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</si>
  <si>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</si>
  <si>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</si>
  <si>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</si>
  <si>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</si>
  <si>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</si>
  <si>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</si>
  <si>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</si>
  <si>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</si>
  <si>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</si>
  <si>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</si>
  <si>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</si>
  <si>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</si>
  <si>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</si>
  <si>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</si>
  <si>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</si>
  <si>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</si>
  <si>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</si>
  <si>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</si>
  <si>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</si>
  <si>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</si>
  <si>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</si>
  <si>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</si>
  <si>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</si>
  <si>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</si>
  <si>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</si>
  <si>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</si>
  <si>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</si>
  <si>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</si>
  <si>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</si>
  <si>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</si>
  <si>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</si>
  <si>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</si>
  <si>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</si>
  <si>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</si>
  <si>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</si>
  <si>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</si>
  <si>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</si>
  <si>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</si>
  <si>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</si>
  <si>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</si>
  <si>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</si>
  <si>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</si>
  <si>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</si>
  <si>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</si>
  <si>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</si>
  <si>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</si>
  <si>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</si>
  <si>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</si>
  <si>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</si>
  <si>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</si>
  <si>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</si>
  <si>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</si>
  <si>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</si>
  <si>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</si>
  <si>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</si>
  <si>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</si>
  <si>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</si>
  <si>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</si>
  <si>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</si>
  <si>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</si>
  <si>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</si>
  <si>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</si>
  <si>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</si>
  <si>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</si>
  <si>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</si>
  <si>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</si>
  <si>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</si>
  <si>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</si>
  <si>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</si>
  <si>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</si>
  <si>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</si>
  <si>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</si>
  <si>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</si>
  <si>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</si>
  <si>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</si>
  <si>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</si>
  <si>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</si>
  <si>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</si>
  <si>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</si>
  <si>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</si>
  <si>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</si>
  <si>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</si>
  <si>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</si>
  <si>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</si>
  <si>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</si>
  <si>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</si>
  <si>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</si>
  <si>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</si>
  <si>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</si>
  <si>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</si>
  <si>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</si>
  <si>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</si>
  <si>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</si>
  <si>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</si>
  <si>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</si>
  <si>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</si>
  <si>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</si>
  <si>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</si>
  <si>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</si>
  <si>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</si>
  <si>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</si>
  <si>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</si>
  <si>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</si>
  <si>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</si>
  <si>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</si>
  <si>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</si>
  <si>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</si>
  <si>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</si>
  <si>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</si>
  <si>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</si>
  <si>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</si>
  <si>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</si>
  <si>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</si>
  <si>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</si>
  <si>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</si>
  <si>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</si>
  <si>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</si>
  <si>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</si>
  <si>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</si>
  <si>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</si>
  <si>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</si>
  <si>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</si>
  <si>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</si>
  <si>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</si>
  <si>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</si>
  <si>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</si>
  <si>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</si>
  <si>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</si>
  <si>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</si>
  <si>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</si>
  <si>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</si>
  <si>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</si>
  <si>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</si>
  <si>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</si>
  <si>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</si>
  <si>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</si>
  <si>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</si>
  <si>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</si>
  <si>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</si>
  <si>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</si>
  <si>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</si>
  <si>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</si>
  <si>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</si>
  <si>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</si>
  <si>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</si>
  <si>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</si>
  <si>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</si>
  <si>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</si>
  <si>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</si>
  <si>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</si>
  <si>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</si>
  <si>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</si>
  <si>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</si>
  <si>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</si>
  <si>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</si>
  <si>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</si>
  <si>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</si>
  <si>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</si>
  <si>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</si>
  <si>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</si>
  <si>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</si>
  <si>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</si>
  <si>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</si>
  <si>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</si>
  <si>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</si>
  <si>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</si>
  <si>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</si>
  <si>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</si>
  <si>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</si>
  <si>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</si>
  <si>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</si>
  <si>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</si>
  <si>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</si>
  <si>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</si>
  <si>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</si>
  <si>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</si>
  <si>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</si>
  <si>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</si>
  <si>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</si>
  <si>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</si>
  <si>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</si>
  <si>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</si>
  <si>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</si>
  <si>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</si>
  <si>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</si>
  <si>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</si>
  <si>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</si>
  <si>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</si>
  <si>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</si>
  <si>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</si>
  <si>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</si>
  <si>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</si>
  <si>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</si>
  <si>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</si>
  <si>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</si>
  <si>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</si>
  <si>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</si>
  <si>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</si>
  <si>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</si>
  <si>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</si>
  <si>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</si>
  <si>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</si>
  <si>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</si>
  <si>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</si>
  <si>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</si>
  <si>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</si>
  <si>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</si>
  <si>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</si>
  <si>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</si>
  <si>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</si>
  <si>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</si>
  <si>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</si>
  <si>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</si>
  <si>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</si>
  <si>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</si>
  <si>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</si>
  <si>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</si>
  <si>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</si>
  <si>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</si>
  <si>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</si>
  <si>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</si>
  <si>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</si>
  <si>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</si>
  <si>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</si>
  <si>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</si>
  <si>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</si>
  <si>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</si>
  <si>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</si>
  <si>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</si>
  <si>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</si>
  <si>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</si>
  <si>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</si>
  <si>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</si>
  <si>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</si>
  <si>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</si>
  <si>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</si>
  <si>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</si>
  <si>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</si>
  <si>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</si>
  <si>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</si>
  <si>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</si>
  <si>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</si>
  <si>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</si>
  <si>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</si>
  <si>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</si>
  <si>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</si>
  <si>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</si>
  <si>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</si>
  <si>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</si>
  <si>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</si>
  <si>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</si>
  <si>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</si>
  <si>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</si>
  <si>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</si>
  <si>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</si>
  <si>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</si>
  <si>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</si>
  <si>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</si>
  <si>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</si>
  <si>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</si>
  <si>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</si>
  <si>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</si>
  <si>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</si>
  <si>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</si>
  <si>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</si>
  <si>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</si>
  <si>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</si>
  <si>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</si>
  <si>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</si>
  <si>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</si>
  <si>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</si>
  <si>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</si>
  <si>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</si>
  <si>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</si>
  <si>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</si>
  <si>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</si>
  <si>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</si>
  <si>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</si>
  <si>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</si>
  <si>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</si>
  <si>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</si>
  <si>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</si>
  <si>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</si>
  <si>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</si>
  <si>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</si>
  <si>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</si>
  <si>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</si>
  <si>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</si>
  <si>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</si>
  <si>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</si>
  <si>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</si>
  <si>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</si>
  <si>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</si>
  <si>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</si>
  <si>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</si>
  <si>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</si>
  <si>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</si>
  <si>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</si>
  <si>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</si>
  <si>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</si>
  <si>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</si>
  <si>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</si>
  <si>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</si>
  <si>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</si>
  <si>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</si>
  <si>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</si>
  <si>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</si>
  <si>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</si>
  <si>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</si>
  <si>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</si>
  <si>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</si>
  <si>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</si>
  <si>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</si>
  <si>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</si>
  <si>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</si>
  <si>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</si>
  <si>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</si>
  <si>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</si>
  <si>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</si>
  <si>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</si>
  <si>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</si>
  <si>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</si>
  <si>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</si>
  <si>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</si>
  <si>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</si>
  <si>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</si>
  <si>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</si>
  <si>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</si>
  <si>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</si>
  <si>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</si>
  <si>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</si>
  <si>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</si>
  <si>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</si>
  <si>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</si>
  <si>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</si>
  <si>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</si>
  <si>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</si>
  <si>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</si>
  <si>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</si>
  <si>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</si>
  <si>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</si>
  <si>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</si>
  <si>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</si>
  <si>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</si>
  <si>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</si>
  <si>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</si>
  <si>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</si>
  <si>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</si>
  <si>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</si>
  <si>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</si>
  <si>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</si>
  <si>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</si>
  <si>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</si>
  <si>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</si>
  <si>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</si>
  <si>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</si>
  <si>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</si>
  <si>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</si>
  <si>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</si>
  <si>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</si>
  <si>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</si>
  <si>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</si>
  <si>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</si>
  <si>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</si>
  <si>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</si>
  <si>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</si>
  <si>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</si>
  <si>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</si>
  <si>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</si>
  <si>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</si>
  <si>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</si>
  <si>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</si>
  <si>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</si>
  <si>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</si>
  <si>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</si>
  <si>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</si>
  <si>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</si>
  <si>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</si>
  <si>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</si>
  <si>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</si>
  <si>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</si>
  <si>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</si>
  <si>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</si>
  <si>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</si>
  <si>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</si>
  <si>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</si>
  <si>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</si>
  <si>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</si>
  <si>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</si>
  <si>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</si>
  <si>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</si>
  <si>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</si>
  <si>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</si>
  <si>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</si>
  <si>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</si>
  <si>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</si>
  <si>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</si>
  <si>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</si>
  <si>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</si>
  <si>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</si>
  <si>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</si>
  <si>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</si>
  <si>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</si>
  <si>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</si>
  <si>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</si>
  <si>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</si>
  <si>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</si>
  <si>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</si>
  <si>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</si>
  <si>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</si>
  <si>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</si>
  <si>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</si>
  <si>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</si>
  <si>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</si>
  <si>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</si>
  <si>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</si>
  <si>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</si>
  <si>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</si>
  <si>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</si>
  <si>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</si>
  <si>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</si>
  <si>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</si>
  <si>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</si>
  <si>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</si>
  <si>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</si>
  <si>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</si>
  <si>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</si>
  <si>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</si>
  <si>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</si>
  <si>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</si>
  <si>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</si>
  <si>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</si>
  <si>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</si>
  <si>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</si>
  <si>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</si>
  <si>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</si>
  <si>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</si>
  <si>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</si>
  <si>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</si>
  <si>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</si>
  <si>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</si>
  <si>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</si>
  <si>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</si>
  <si>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</si>
  <si>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</si>
  <si>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</si>
  <si>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</si>
  <si>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</si>
  <si>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</si>
  <si>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</si>
  <si>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</si>
  <si>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</si>
  <si>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</si>
  <si>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</si>
  <si>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</si>
  <si>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</si>
  <si>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</si>
  <si>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</si>
  <si>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</si>
  <si>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</si>
  <si>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</si>
  <si>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</si>
  <si>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</si>
  <si>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</si>
  <si>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</si>
  <si>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</si>
  <si>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</si>
  <si>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</si>
  <si>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</si>
  <si>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</si>
  <si>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</si>
  <si>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</si>
  <si>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</si>
  <si>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</si>
  <si>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</si>
  <si>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</si>
  <si>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</si>
  <si>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</si>
  <si>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</si>
  <si>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</si>
  <si>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</si>
  <si>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</si>
  <si>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</si>
  <si>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</si>
  <si>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</si>
  <si>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</si>
  <si>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</si>
  <si>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</si>
  <si>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</si>
  <si>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</si>
  <si>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</si>
  <si>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</si>
  <si>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</si>
  <si>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</si>
  <si>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</si>
  <si>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</si>
  <si>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</si>
  <si>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</si>
  <si>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</si>
  <si>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</si>
  <si>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</si>
  <si>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</si>
  <si>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</si>
  <si>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</si>
  <si>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</si>
  <si>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</si>
  <si>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</si>
  <si>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</si>
  <si>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</si>
  <si>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</si>
  <si>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</si>
  <si>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</si>
  <si>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</si>
  <si>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</si>
  <si>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</si>
  <si>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</si>
  <si>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</si>
  <si>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</si>
  <si>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</si>
  <si>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</si>
  <si>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</si>
  <si>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</si>
  <si>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</si>
  <si>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</si>
  <si>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</si>
  <si>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</si>
  <si>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</si>
  <si>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</si>
  <si>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</si>
  <si>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</si>
  <si>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</si>
  <si>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</si>
  <si>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</si>
  <si>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</si>
  <si>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</si>
  <si>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</si>
  <si>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</si>
  <si>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</si>
  <si>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</si>
  <si>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</si>
  <si>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</si>
  <si>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</si>
  <si>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</si>
  <si>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</si>
  <si>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</si>
  <si>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</si>
  <si>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</si>
  <si>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</si>
  <si>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</si>
  <si>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</si>
  <si>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</si>
  <si>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</si>
  <si>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</si>
  <si>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</si>
  <si>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</si>
  <si>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</si>
  <si>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</si>
  <si>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</si>
  <si>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</si>
  <si>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</si>
  <si>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</si>
  <si>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</si>
  <si>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</si>
  <si>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</si>
  <si>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</si>
  <si>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</si>
  <si>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</si>
  <si>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</si>
  <si>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</si>
  <si>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</si>
  <si>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</si>
  <si>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</si>
  <si>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</si>
  <si>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</si>
  <si>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</si>
  <si>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</si>
  <si>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</si>
  <si>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</si>
  <si>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</si>
  <si>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</si>
  <si>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</si>
  <si>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</si>
  <si>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</si>
  <si>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</si>
  <si>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</si>
  <si>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</si>
  <si>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</si>
  <si>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</si>
  <si>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</si>
  <si>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</si>
  <si>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</si>
  <si>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</si>
  <si>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</si>
  <si>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</si>
  <si>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</si>
  <si>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</si>
  <si>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</si>
  <si>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</si>
  <si>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</si>
  <si>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</si>
  <si>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</si>
  <si>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</si>
  <si>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</si>
  <si>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</si>
  <si>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</si>
  <si>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</si>
  <si>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</si>
  <si>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</si>
  <si>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</si>
  <si>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</si>
  <si>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</si>
  <si>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</si>
  <si>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</si>
  <si>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</si>
  <si>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</si>
  <si>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</si>
  <si>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</si>
  <si>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</si>
  <si>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</si>
  <si>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</si>
  <si>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</si>
  <si>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</si>
  <si>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</si>
  <si>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</si>
  <si>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</si>
  <si>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</si>
  <si>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</si>
  <si>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</si>
  <si>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</si>
  <si>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</si>
  <si>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</si>
  <si>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</si>
  <si>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</si>
  <si>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</si>
  <si>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</si>
  <si>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</si>
  <si>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</si>
  <si>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</si>
  <si>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</si>
  <si>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</si>
  <si>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</si>
  <si>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</si>
  <si>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</si>
  <si>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</si>
  <si>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</si>
  <si>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</si>
  <si>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</si>
  <si>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</si>
  <si>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</si>
  <si>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</si>
  <si>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</si>
  <si>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</si>
  <si>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</si>
  <si>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</si>
  <si>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</si>
  <si>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</si>
  <si>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</si>
  <si>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</si>
  <si>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</si>
  <si>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</si>
  <si>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</si>
  <si>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</si>
  <si>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</si>
  <si>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</si>
  <si>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</si>
  <si>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</si>
  <si>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</si>
  <si>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</si>
  <si>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</si>
  <si>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</si>
  <si>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</si>
  <si>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</si>
  <si>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</si>
  <si>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</si>
  <si>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</si>
  <si>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</si>
  <si>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</si>
  <si>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</si>
  <si>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</si>
  <si>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</si>
  <si>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</si>
  <si>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</si>
  <si>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</si>
  <si>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</si>
  <si>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</si>
  <si>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</si>
  <si>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</si>
  <si>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</si>
  <si>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</si>
  <si>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</si>
  <si>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</si>
  <si>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</si>
  <si>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</si>
  <si>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</si>
  <si>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</si>
  <si>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</si>
  <si>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</si>
  <si>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</si>
  <si>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</si>
  <si>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</si>
  <si>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</si>
  <si>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</si>
  <si>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</si>
  <si>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</si>
  <si>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</si>
  <si>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</si>
  <si>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</si>
  <si>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</si>
  <si>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</si>
  <si>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</si>
  <si>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</si>
  <si>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</si>
  <si>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</si>
  <si>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</si>
  <si>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</si>
  <si>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</si>
  <si>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</si>
  <si>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</si>
  <si>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</si>
  <si>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</si>
  <si>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</si>
  <si>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</si>
  <si>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</si>
  <si>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</si>
  <si>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</si>
  <si>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</si>
  <si>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</si>
  <si>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</si>
  <si>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</si>
  <si>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</si>
  <si>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</si>
  <si>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</si>
  <si>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</si>
  <si>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</si>
  <si>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</si>
  <si>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</si>
  <si>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</si>
  <si>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</si>
  <si>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</si>
  <si>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</si>
  <si>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</si>
  <si>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</si>
  <si>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</si>
  <si>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</si>
  <si>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</si>
  <si>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</si>
  <si>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</si>
  <si>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</si>
  <si>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</si>
  <si>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</si>
  <si>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</si>
  <si>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</si>
  <si>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</si>
  <si>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</si>
  <si>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</si>
  <si>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</si>
  <si>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</si>
  <si>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</si>
  <si>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</si>
  <si>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</si>
  <si>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</si>
  <si>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</si>
  <si>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</si>
  <si>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</si>
  <si>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</si>
  <si>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</si>
  <si>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</si>
  <si>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</si>
  <si>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</si>
  <si>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</si>
  <si>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</si>
  <si>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</si>
  <si>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</si>
  <si>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</si>
  <si>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</si>
  <si>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</si>
  <si>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</si>
  <si>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</si>
  <si>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</si>
  <si>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</si>
  <si>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</si>
  <si>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</si>
  <si>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</si>
  <si>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</si>
  <si>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</si>
  <si>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</si>
  <si>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</si>
  <si>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</si>
  <si>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</si>
  <si>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</si>
  <si>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</si>
  <si>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</si>
  <si>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</si>
  <si>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</si>
  <si>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</si>
  <si>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</si>
  <si>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</si>
  <si>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</si>
  <si>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</si>
  <si>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</si>
  <si>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</si>
  <si>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</si>
  <si>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</si>
  <si>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</si>
  <si>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</si>
  <si>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</si>
  <si>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</si>
  <si>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</si>
  <si>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</si>
  <si>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</si>
  <si>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</si>
  <si>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</si>
  <si>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</si>
  <si>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</si>
  <si>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</si>
  <si>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</si>
  <si>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</si>
  <si>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</si>
  <si>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</si>
  <si>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</si>
  <si>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</si>
  <si>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</si>
  <si>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</si>
  <si>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</si>
  <si>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</si>
  <si>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</si>
  <si>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</si>
  <si>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</si>
  <si>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</si>
  <si>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</si>
  <si>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</si>
  <si>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</si>
  <si>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</si>
  <si>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</si>
  <si>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</si>
  <si>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</si>
  <si>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</si>
  <si>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</si>
  <si>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</si>
  <si>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</si>
  <si>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</si>
  <si>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</si>
  <si>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</si>
  <si>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</si>
  <si>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</si>
  <si>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</si>
  <si>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</si>
  <si>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</si>
  <si>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</si>
  <si>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</si>
  <si>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</si>
  <si>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</si>
  <si>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</si>
  <si>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</si>
  <si>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</si>
  <si>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</si>
  <si>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</si>
  <si>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</si>
  <si>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</si>
  <si>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</si>
  <si>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</si>
  <si>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</si>
  <si>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</si>
  <si>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</si>
  <si>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</si>
  <si>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</si>
  <si>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</si>
  <si>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</si>
  <si>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</si>
  <si>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</si>
  <si>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</si>
  <si>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</si>
  <si>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</si>
  <si>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</si>
  <si>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</si>
  <si>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</si>
  <si>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</si>
  <si>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</si>
  <si>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</si>
  <si>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</si>
  <si>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</si>
  <si>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</si>
  <si>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</si>
  <si>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</si>
  <si>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</si>
  <si>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</si>
  <si>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</si>
  <si>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</si>
  <si>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</si>
  <si>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</si>
  <si>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</si>
  <si>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</si>
  <si>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</si>
  <si>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</si>
  <si>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</si>
  <si>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</si>
  <si>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</si>
  <si>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</si>
  <si>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</si>
  <si>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</si>
  <si>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</si>
  <si>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</si>
  <si>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</si>
  <si>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</si>
  <si>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</si>
  <si>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</si>
  <si>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</si>
  <si>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</si>
  <si>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</si>
  <si>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</si>
  <si>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</si>
  <si>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</si>
  <si>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</si>
  <si>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</si>
  <si>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</si>
  <si>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</si>
  <si>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</si>
  <si>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</si>
  <si>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</si>
  <si>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</si>
  <si>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</si>
  <si>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</si>
  <si>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</si>
  <si>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</si>
  <si>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</si>
  <si>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</si>
  <si>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</si>
  <si>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</si>
  <si>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</si>
  <si>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</si>
  <si>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</si>
  <si>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</si>
  <si>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</si>
  <si>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</si>
  <si>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</si>
  <si>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</si>
  <si>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</si>
  <si>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</si>
  <si>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</si>
  <si>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</si>
  <si>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</si>
  <si>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</si>
  <si>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</si>
  <si>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</si>
  <si>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</si>
  <si>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</si>
  <si>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</si>
  <si>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</si>
  <si>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</si>
  <si>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</si>
  <si>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</si>
  <si>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</si>
  <si>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</si>
  <si>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</si>
  <si>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</si>
  <si>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</si>
  <si>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</si>
  <si>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</si>
  <si>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</si>
  <si>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</si>
  <si>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</si>
  <si>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</si>
  <si>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</si>
  <si>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</si>
  <si>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</si>
  <si>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</si>
  <si>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</si>
  <si>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</si>
  <si>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</si>
  <si>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</si>
  <si>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</si>
  <si>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</si>
  <si>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</si>
  <si>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</si>
  <si>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</si>
  <si>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</si>
  <si>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</si>
  <si>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</si>
  <si>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</si>
  <si>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</si>
  <si>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</si>
  <si>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</si>
  <si>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</si>
  <si>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</si>
  <si>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</si>
  <si>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</si>
  <si>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</si>
  <si>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</si>
  <si>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</si>
  <si>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</si>
  <si>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</si>
  <si>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</si>
  <si>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</si>
  <si>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</si>
  <si>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</si>
  <si>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</si>
  <si>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</si>
  <si>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</si>
  <si>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</si>
  <si>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</si>
  <si>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</si>
  <si>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</si>
  <si>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</si>
  <si>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</si>
  <si>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</si>
  <si>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</si>
  <si>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</si>
  <si>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</si>
  <si>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</si>
  <si>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</si>
  <si>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</si>
  <si>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</si>
  <si>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</si>
  <si>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</si>
  <si>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</si>
  <si>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</si>
  <si>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</si>
  <si>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</si>
  <si>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</si>
  <si>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</si>
  <si>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</si>
  <si>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</si>
  <si>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</si>
  <si>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</si>
  <si>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</si>
  <si>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</si>
  <si>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</si>
  <si>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</si>
  <si>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</si>
  <si>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</si>
  <si>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</si>
  <si>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</si>
  <si>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</si>
  <si>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</si>
  <si>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</si>
  <si>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</si>
  <si>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</si>
  <si>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</si>
  <si>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</si>
  <si>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</si>
  <si>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</si>
  <si>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</si>
  <si>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</si>
  <si>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</si>
  <si>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</si>
  <si>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</si>
  <si>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</si>
  <si>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</si>
  <si>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</si>
  <si>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</si>
  <si>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</si>
  <si>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</si>
  <si>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</si>
  <si>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</si>
  <si>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</si>
  <si>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</si>
  <si>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</si>
  <si>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</si>
  <si>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</si>
  <si>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</si>
  <si>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</si>
  <si>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</si>
  <si>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</si>
  <si>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</si>
  <si>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</si>
  <si>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</si>
  <si>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</si>
  <si>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</si>
  <si>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</si>
  <si>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</si>
  <si>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</si>
  <si>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</si>
  <si>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</si>
  <si>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</si>
  <si>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</si>
  <si>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</si>
  <si>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</si>
  <si>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</si>
  <si>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</si>
  <si>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</si>
  <si>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</si>
  <si>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</si>
  <si>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</si>
  <si>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</si>
  <si>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</si>
  <si>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</si>
  <si>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</si>
  <si>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</si>
  <si>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</si>
  <si>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</si>
  <si>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</si>
  <si>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</si>
  <si>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</si>
  <si>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</si>
  <si>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</si>
  <si>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</si>
  <si>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</si>
  <si>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</si>
  <si>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</si>
  <si>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</si>
  <si>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</si>
  <si>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</si>
  <si>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</si>
  <si>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</si>
  <si>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</si>
  <si>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</si>
  <si>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</si>
  <si>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</si>
  <si>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</si>
  <si>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</si>
  <si>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</si>
  <si>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</si>
  <si>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</si>
  <si>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</si>
  <si>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</si>
  <si>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</si>
  <si>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</si>
  <si>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</si>
  <si>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</si>
  <si>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</si>
  <si>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</si>
  <si>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</si>
  <si>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</si>
  <si>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</si>
  <si>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</si>
  <si>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</si>
  <si>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</si>
  <si>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</si>
  <si>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</si>
  <si>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</si>
  <si>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</si>
  <si>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</si>
  <si>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</si>
  <si>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</si>
  <si>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</si>
  <si>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</si>
  <si>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</si>
  <si>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</si>
  <si>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</si>
  <si>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</si>
  <si>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</si>
  <si>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</si>
  <si>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</si>
  <si>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</si>
  <si>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</si>
  <si>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</si>
  <si>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</si>
  <si>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</si>
  <si>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</si>
  <si>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</si>
  <si>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</si>
  <si>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</si>
  <si>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</si>
  <si>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</si>
  <si>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</si>
  <si>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</si>
  <si>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</si>
  <si>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</si>
  <si>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</si>
  <si>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</si>
  <si>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</si>
  <si>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</si>
  <si>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</si>
  <si>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</si>
  <si>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</si>
  <si>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</si>
  <si>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</si>
  <si>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</si>
  <si>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</si>
  <si>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</si>
  <si>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</si>
  <si>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</si>
  <si>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</si>
  <si>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</si>
  <si>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</si>
  <si>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</si>
  <si>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</si>
  <si>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</si>
  <si>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</si>
  <si>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</si>
  <si>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</si>
  <si>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</si>
  <si>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</si>
  <si>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</si>
  <si>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</si>
  <si>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</si>
  <si>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</si>
  <si>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</si>
  <si>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</si>
  <si>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</si>
  <si>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</si>
  <si>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</si>
  <si>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</si>
  <si>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</si>
  <si>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</si>
  <si>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</si>
  <si>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</si>
  <si>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</si>
  <si>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</si>
  <si>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</si>
  <si>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</si>
  <si>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</si>
  <si>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</si>
  <si>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</si>
  <si>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</si>
  <si>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</si>
  <si>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</si>
  <si>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</si>
  <si>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</si>
  <si>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</si>
  <si>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</si>
  <si>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</si>
  <si>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</si>
  <si>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</si>
  <si>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</si>
  <si>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</si>
  <si>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</si>
  <si>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</si>
  <si>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</si>
  <si>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</si>
  <si>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</si>
  <si>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</si>
  <si>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</si>
  <si>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</si>
  <si>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</si>
  <si>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</si>
  <si>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</si>
  <si>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</si>
  <si>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</si>
  <si>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</si>
  <si>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</si>
  <si>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</si>
  <si>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</si>
  <si>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</si>
  <si>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</si>
  <si>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</si>
  <si>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</si>
  <si>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</si>
  <si>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</si>
  <si>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</si>
  <si>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</si>
  <si>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</si>
  <si>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</si>
  <si>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</si>
  <si>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</si>
  <si>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</si>
  <si>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</si>
  <si>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</si>
  <si>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</si>
  <si>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</si>
  <si>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</si>
  <si>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</si>
  <si>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</si>
  <si>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</si>
  <si>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</si>
  <si>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</si>
  <si>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</si>
  <si>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</si>
  <si>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</si>
  <si>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</si>
  <si>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</si>
  <si>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</si>
  <si>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</si>
  <si>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</si>
  <si>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</si>
  <si>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</si>
  <si>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</si>
  <si>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</si>
  <si>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</si>
  <si>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</si>
  <si>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</si>
  <si>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</si>
  <si>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</si>
  <si>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</si>
  <si>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</si>
  <si>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</si>
  <si>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</si>
  <si>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</si>
  <si>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</si>
  <si>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</si>
  <si>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</si>
  <si>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</si>
  <si>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</si>
  <si>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</si>
  <si>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</si>
  <si>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</si>
  <si>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</si>
  <si>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</si>
  <si>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</si>
  <si>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</si>
  <si>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</si>
  <si>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</si>
  <si>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</si>
  <si>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</si>
  <si>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</si>
  <si>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</si>
  <si>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</si>
  <si>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</si>
  <si>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</si>
  <si>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</si>
  <si>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</si>
  <si>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</si>
  <si>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</si>
  <si>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</si>
  <si>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</si>
  <si>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</si>
  <si>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</si>
  <si>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</si>
  <si>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</si>
  <si>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</si>
  <si>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</si>
  <si>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</si>
  <si>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</si>
  <si>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</si>
  <si>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</si>
  <si>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</si>
  <si>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</si>
  <si>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</si>
  <si>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</si>
  <si>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</si>
  <si>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</si>
  <si>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</si>
  <si>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</si>
  <si>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</si>
  <si>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</si>
  <si>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</si>
  <si>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</si>
  <si>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</si>
  <si>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</si>
  <si>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</si>
  <si>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</si>
  <si>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</si>
  <si>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</si>
  <si>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</si>
  <si>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</si>
  <si>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</si>
  <si>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</si>
  <si>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</si>
  <si>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</si>
  <si>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</si>
  <si>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</si>
  <si>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</si>
  <si>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</si>
  <si>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</si>
  <si>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</si>
  <si>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</si>
  <si>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</si>
  <si>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</si>
  <si>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</si>
  <si>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</si>
  <si>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</si>
  <si>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</si>
  <si>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</si>
  <si>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</si>
  <si>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</si>
  <si>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</si>
  <si>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</si>
  <si>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</si>
  <si>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</si>
  <si>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</si>
  <si>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</si>
  <si>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</si>
  <si>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</si>
  <si>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</si>
  <si>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</si>
  <si>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</si>
  <si>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</si>
  <si>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</si>
  <si>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</si>
  <si>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</si>
  <si>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</si>
  <si>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</si>
  <si>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</si>
  <si>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</si>
  <si>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</si>
  <si>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</si>
  <si>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</si>
  <si>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</si>
  <si>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</si>
  <si>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</si>
  <si>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</si>
  <si>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</si>
  <si>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</si>
  <si>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</si>
  <si>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</si>
  <si>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</si>
  <si>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</si>
  <si>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</si>
  <si>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</si>
  <si>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</si>
  <si>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</si>
  <si>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</si>
  <si>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</si>
  <si>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</si>
  <si>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</si>
  <si>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</si>
  <si>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</si>
  <si>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</si>
  <si>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</si>
  <si>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</si>
  <si>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</si>
  <si>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</si>
  <si>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</si>
  <si>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</si>
  <si>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</si>
  <si>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</si>
  <si>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</si>
  <si>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</si>
  <si>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</si>
  <si>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</si>
  <si>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</si>
  <si>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</si>
  <si>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</si>
  <si>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</si>
  <si>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</si>
  <si>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</si>
  <si>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</si>
  <si>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</si>
  <si>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</si>
  <si>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</si>
  <si>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</si>
  <si>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</si>
  <si>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</si>
  <si>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</si>
  <si>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</si>
  <si>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</si>
  <si>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</si>
  <si>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</si>
  <si>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</si>
  <si>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</si>
  <si>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</si>
  <si>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</si>
  <si>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</si>
  <si>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</si>
  <si>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</si>
  <si>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</si>
  <si>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</si>
  <si>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</si>
  <si>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</si>
  <si>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</si>
  <si>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</si>
  <si>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</si>
  <si>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</si>
  <si>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</si>
  <si>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</si>
  <si>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</si>
  <si>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</si>
  <si>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</si>
  <si>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</si>
  <si>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</si>
  <si>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</si>
  <si>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</si>
  <si>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</si>
  <si>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</si>
  <si>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</si>
  <si>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</si>
  <si>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</si>
  <si>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</si>
  <si>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</si>
  <si>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</si>
  <si>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</si>
  <si>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</si>
  <si>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</si>
  <si>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</si>
  <si>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</si>
  <si>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</si>
  <si>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</si>
  <si>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</si>
  <si>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</si>
  <si>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</si>
  <si>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</si>
  <si>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</si>
  <si>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</si>
  <si>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</si>
  <si>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</si>
  <si>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</si>
  <si>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</si>
  <si>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</si>
  <si>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</si>
  <si>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</si>
  <si>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</si>
  <si>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</si>
  <si>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</si>
  <si>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</si>
  <si>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</si>
  <si>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</si>
  <si>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</si>
  <si>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</si>
  <si>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</si>
  <si>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</si>
  <si>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</si>
  <si>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</si>
  <si>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</si>
  <si>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</si>
  <si>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</si>
  <si>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</si>
  <si>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</si>
  <si>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</si>
  <si>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</si>
  <si>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</si>
  <si>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</si>
  <si>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</si>
  <si>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</si>
  <si>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</si>
  <si>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</si>
  <si>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</si>
  <si>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</si>
  <si>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</si>
  <si>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</si>
  <si>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</si>
  <si>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</si>
  <si>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</si>
  <si>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</si>
  <si>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</si>
  <si>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</si>
  <si>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</si>
  <si>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</si>
  <si>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</si>
  <si>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</si>
  <si>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</si>
  <si>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</si>
  <si>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</si>
  <si>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</si>
  <si>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</si>
  <si>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</si>
  <si>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</si>
  <si>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</si>
  <si>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</si>
  <si>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</si>
  <si>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</si>
  <si>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</si>
  <si>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</si>
  <si>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</si>
  <si>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</si>
  <si>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</si>
  <si>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</si>
  <si>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</si>
  <si>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</si>
  <si>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</si>
  <si>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</si>
  <si>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</si>
  <si>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</si>
  <si>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</si>
  <si>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</si>
  <si>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</si>
  <si>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</si>
  <si>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</si>
  <si>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</si>
  <si>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</si>
  <si>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</si>
  <si>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</si>
  <si>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</si>
  <si>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</si>
  <si>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</si>
  <si>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</si>
  <si>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</si>
  <si>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</si>
  <si>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</si>
  <si>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</si>
  <si>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</si>
  <si>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</si>
  <si>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</si>
  <si>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</si>
  <si>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</si>
  <si>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</si>
  <si>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</si>
  <si>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</si>
  <si>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</si>
  <si>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</si>
  <si>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</si>
  <si>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</si>
  <si>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</si>
  <si>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</si>
  <si>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</si>
  <si>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</si>
  <si>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</si>
  <si>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</si>
  <si>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</si>
  <si>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</si>
  <si>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</si>
  <si>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</si>
  <si>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</si>
  <si>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</si>
  <si>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</si>
  <si>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</si>
  <si>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</si>
  <si>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</si>
  <si>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</si>
  <si>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</si>
  <si>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</si>
  <si>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</si>
  <si>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</si>
  <si>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</si>
  <si>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</si>
  <si>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</si>
  <si>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</si>
  <si>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</si>
  <si>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</si>
  <si>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</si>
  <si>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</si>
  <si>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</si>
  <si>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</si>
  <si>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</si>
  <si>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</si>
  <si>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</si>
  <si>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</si>
  <si>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</si>
  <si>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</si>
  <si>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</si>
  <si>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</si>
  <si>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</si>
  <si>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</si>
  <si>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</si>
  <si>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</si>
  <si>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</si>
  <si>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</si>
  <si>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</si>
  <si>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</si>
  <si>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</si>
  <si>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</si>
  <si>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</si>
  <si>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</si>
  <si>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</si>
  <si>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</si>
  <si>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</si>
  <si>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</si>
  <si>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</si>
  <si>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</si>
  <si>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</si>
  <si>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</si>
  <si>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</si>
  <si>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</si>
  <si>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</si>
  <si>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</si>
  <si>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</si>
  <si>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</si>
  <si>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</si>
  <si>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</si>
  <si>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</si>
  <si>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</si>
  <si>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</si>
  <si>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</si>
  <si>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</si>
  <si>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</si>
  <si>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</si>
  <si>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</si>
  <si>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</si>
  <si>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</si>
  <si>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</si>
  <si>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</si>
  <si>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</si>
  <si>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</si>
  <si>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</si>
  <si>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</si>
  <si>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</si>
  <si>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</si>
  <si>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</si>
  <si>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</si>
  <si>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</si>
  <si>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</si>
  <si>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</si>
  <si>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</si>
  <si>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</si>
  <si>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</si>
  <si>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</si>
  <si>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</si>
  <si>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</si>
  <si>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</si>
  <si>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</si>
  <si>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</si>
  <si>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</si>
  <si>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</si>
  <si>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</si>
  <si>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</si>
  <si>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</si>
  <si>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</si>
  <si>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</si>
  <si>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</si>
  <si>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</si>
  <si>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</si>
  <si>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</si>
  <si>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</si>
  <si>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</si>
  <si>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</si>
  <si>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</si>
  <si>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</si>
  <si>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</si>
  <si>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</si>
  <si>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</si>
  <si>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</si>
  <si>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</si>
  <si>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</si>
  <si>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</si>
  <si>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</si>
  <si>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</si>
  <si>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</si>
  <si>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</si>
  <si>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</si>
  <si>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</si>
  <si>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</si>
  <si>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</si>
  <si>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</si>
  <si>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</si>
  <si>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</si>
  <si>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</si>
  <si>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</si>
  <si>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</si>
  <si>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</si>
  <si>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</si>
  <si>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</si>
  <si>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</si>
  <si>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</si>
  <si>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</si>
  <si>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</si>
  <si>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</si>
  <si>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</si>
  <si>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</si>
  <si>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</si>
  <si>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</si>
  <si>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</si>
  <si>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</si>
  <si>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</si>
  <si>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</si>
  <si>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</si>
  <si>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</si>
  <si>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</si>
  <si>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</si>
  <si>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</si>
  <si>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</si>
  <si>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</si>
  <si>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</si>
  <si>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</si>
  <si>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</si>
  <si>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</si>
  <si>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</si>
  <si>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</si>
  <si>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</si>
  <si>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</si>
  <si>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</si>
  <si>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</si>
  <si>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</si>
  <si>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</si>
  <si>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</si>
  <si>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</si>
  <si>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</si>
  <si>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</si>
  <si>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</si>
  <si>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</si>
  <si>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</si>
  <si>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</si>
  <si>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</si>
  <si>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</si>
  <si>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</si>
  <si>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</si>
  <si>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</si>
  <si>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</si>
  <si>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</si>
  <si>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</si>
  <si>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</si>
  <si>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</si>
  <si>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</si>
  <si>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</si>
  <si>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</si>
  <si>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</si>
  <si>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</si>
  <si>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</si>
  <si>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</si>
  <si>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</si>
  <si>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</si>
  <si>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</si>
  <si>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</si>
  <si>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</si>
  <si>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</si>
  <si>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</si>
  <si>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</si>
  <si>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</si>
  <si>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</si>
  <si>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</si>
  <si>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</si>
  <si>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</si>
  <si>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</si>
  <si>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</si>
  <si>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</si>
  <si>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</si>
  <si>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</si>
  <si>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</si>
  <si>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</si>
  <si>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</si>
  <si>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</si>
  <si>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</si>
  <si>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</si>
  <si>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</si>
  <si>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</si>
  <si>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</si>
  <si>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</si>
  <si>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</si>
  <si>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</si>
  <si>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</si>
  <si>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</si>
  <si>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</si>
  <si>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</si>
  <si>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</si>
  <si>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</si>
  <si>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</si>
  <si>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</si>
  <si>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</si>
  <si>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</si>
  <si>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</si>
  <si>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</si>
  <si>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</si>
  <si>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</si>
  <si>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</si>
  <si>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</si>
  <si>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</si>
  <si>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</si>
  <si>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</si>
  <si>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</si>
  <si>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</si>
  <si>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</si>
  <si>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</si>
  <si>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</si>
  <si>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</si>
  <si>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</si>
  <si>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</si>
  <si>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</si>
  <si>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</si>
  <si>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</si>
  <si>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</si>
  <si>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</si>
  <si>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</si>
  <si>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</si>
  <si>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</si>
  <si>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</si>
  <si>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</si>
  <si>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</si>
  <si>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</si>
  <si>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</si>
  <si>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</si>
  <si>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</si>
  <si>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</si>
  <si>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</si>
  <si>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</si>
  <si>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</si>
  <si>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</si>
  <si>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</si>
  <si>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</si>
  <si>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</si>
  <si>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</si>
  <si>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</si>
  <si>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</si>
  <si>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</si>
  <si>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</si>
  <si>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</si>
  <si>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</si>
  <si>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</si>
  <si>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</si>
  <si>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</si>
  <si>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</si>
  <si>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</si>
  <si>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</si>
  <si>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</si>
  <si>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</si>
  <si>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</si>
  <si>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</si>
  <si>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</si>
  <si>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</si>
  <si>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</si>
  <si>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</si>
  <si>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</si>
  <si>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</si>
  <si>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</si>
  <si>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</si>
  <si>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</si>
  <si>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</si>
  <si>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</si>
  <si>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</si>
  <si>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</si>
  <si>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</si>
  <si>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</si>
  <si>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</si>
  <si>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</si>
  <si>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</si>
  <si>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</si>
  <si>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</si>
  <si>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</si>
  <si>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</si>
  <si>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</si>
  <si>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</si>
  <si>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</si>
  <si>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</si>
  <si>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</si>
  <si>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</si>
  <si>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</si>
  <si>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</si>
  <si>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</si>
  <si>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</si>
  <si>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</si>
  <si>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</si>
  <si>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</si>
  <si>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</si>
  <si>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</si>
  <si>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</si>
  <si>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</si>
  <si>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</si>
  <si>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</si>
  <si>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</si>
  <si>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</si>
  <si>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</si>
  <si>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</si>
  <si>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</si>
  <si>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</si>
  <si>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</si>
  <si>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</si>
  <si>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</si>
  <si>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</si>
  <si>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</si>
  <si>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</si>
  <si>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</si>
  <si>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</si>
  <si>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</si>
  <si>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</si>
  <si>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</si>
  <si>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</si>
  <si>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</si>
  <si>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</si>
  <si>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</si>
  <si>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</si>
  <si>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</si>
  <si>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</si>
  <si>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</si>
  <si>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</si>
  <si>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</si>
  <si>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</si>
  <si>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</si>
  <si>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</si>
  <si>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</si>
  <si>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</si>
  <si>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</si>
  <si>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</si>
  <si>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</si>
  <si>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</si>
  <si>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</si>
  <si>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</si>
  <si>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</si>
  <si>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</si>
  <si>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</si>
  <si>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</si>
  <si>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</si>
  <si>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</si>
  <si>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</si>
  <si>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</si>
  <si>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</si>
  <si>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</si>
  <si>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</si>
  <si>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</si>
  <si>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</si>
  <si>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</si>
  <si>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</si>
  <si>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</si>
  <si>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</si>
  <si>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</si>
  <si>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</si>
  <si>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</si>
  <si>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</si>
  <si>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</si>
  <si>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</si>
  <si>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</si>
  <si>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</si>
  <si>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</si>
  <si>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</si>
  <si>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</si>
  <si>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</si>
  <si>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</si>
  <si>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</si>
  <si>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</si>
  <si>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</si>
  <si>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</si>
  <si>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</si>
  <si>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</si>
  <si>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</si>
  <si>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</si>
  <si>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</si>
  <si>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</si>
  <si>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</si>
  <si>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</si>
  <si>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</si>
  <si>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</si>
  <si>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</si>
  <si>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</si>
  <si>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</si>
  <si>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</si>
  <si>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</si>
  <si>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</si>
  <si>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</si>
  <si>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</si>
  <si>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</si>
  <si>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</si>
  <si>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</si>
  <si>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</si>
  <si>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</si>
  <si>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</si>
  <si>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</si>
  <si>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</si>
  <si>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</si>
  <si>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</si>
  <si>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</si>
  <si>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</si>
  <si>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</si>
  <si>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</si>
  <si>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</si>
  <si>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</si>
  <si>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</si>
  <si>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</si>
  <si>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</si>
  <si>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</si>
  <si>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</si>
  <si>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</si>
  <si>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</si>
  <si>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</si>
  <si>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</si>
  <si>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</si>
  <si>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</si>
  <si>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</si>
  <si>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</si>
  <si>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</si>
  <si>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</si>
  <si>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</si>
  <si>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</si>
  <si>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</si>
  <si>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</si>
  <si>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</si>
  <si>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</si>
  <si>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</si>
  <si>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</si>
  <si>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</si>
  <si>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</si>
  <si>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</si>
  <si>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</si>
  <si>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</si>
  <si>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</si>
  <si>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</si>
  <si>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</si>
  <si>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</si>
  <si>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</si>
  <si>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</si>
  <si>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</si>
  <si>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</si>
  <si>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</si>
  <si>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</si>
  <si>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</si>
  <si>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</si>
  <si>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</si>
  <si>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</si>
  <si>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</si>
  <si>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</si>
  <si>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</si>
  <si>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</si>
  <si>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</si>
  <si>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</si>
  <si>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</si>
  <si>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</si>
  <si>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</si>
  <si>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</si>
  <si>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</si>
  <si>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</si>
  <si>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</si>
  <si>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</si>
  <si>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</si>
  <si>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</si>
  <si>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</si>
  <si>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</si>
  <si>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</si>
  <si>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</si>
  <si>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</si>
  <si>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</si>
  <si>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</si>
  <si>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</si>
  <si>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</si>
  <si>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</si>
  <si>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</si>
  <si>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</si>
  <si>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</si>
  <si>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</si>
  <si>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</si>
  <si>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</si>
  <si>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</si>
  <si>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</si>
  <si>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</si>
  <si>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</si>
  <si>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</si>
  <si>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</si>
  <si>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</si>
  <si>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</si>
  <si>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</si>
  <si>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</si>
  <si>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</si>
  <si>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</si>
  <si>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</si>
  <si>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</si>
  <si>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</si>
  <si>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</si>
  <si>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</si>
  <si>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</si>
  <si>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</si>
  <si>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</si>
  <si>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</si>
  <si>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</si>
  <si>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</si>
  <si>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</si>
  <si>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</si>
  <si>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</si>
  <si>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</si>
  <si>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</si>
  <si>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</si>
  <si>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</si>
  <si>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</si>
  <si>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</si>
  <si>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</si>
  <si>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</si>
  <si>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</si>
  <si>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</si>
  <si>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</si>
  <si>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</si>
  <si>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</si>
  <si>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</si>
  <si>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</si>
  <si>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</si>
  <si>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</si>
  <si>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</si>
  <si>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</si>
  <si>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</si>
  <si>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</si>
  <si>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</si>
  <si>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</si>
  <si>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</si>
  <si>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</si>
  <si>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</si>
  <si>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</si>
  <si>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</si>
  <si>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</si>
  <si>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</si>
  <si>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</si>
  <si>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</si>
  <si>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</si>
  <si>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</si>
  <si>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</si>
  <si>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</si>
  <si>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</si>
  <si>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</si>
  <si>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</si>
  <si>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</si>
  <si>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</si>
  <si>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</si>
  <si>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</si>
  <si>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</si>
  <si>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</si>
  <si>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</si>
  <si>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</si>
  <si>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</si>
  <si>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</si>
  <si>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</si>
  <si>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</si>
  <si>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</si>
  <si>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</si>
  <si>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</si>
  <si>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</si>
  <si>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</si>
  <si>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</si>
  <si>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</si>
  <si>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</si>
  <si>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</si>
  <si>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</si>
  <si>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</si>
  <si>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</si>
  <si>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</si>
  <si>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</si>
  <si>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</si>
  <si>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</si>
  <si>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</si>
  <si>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</si>
  <si>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</si>
  <si>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</si>
  <si>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</si>
  <si>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</si>
  <si>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</si>
  <si>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</si>
  <si>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</si>
  <si>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</si>
  <si>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</si>
  <si>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</si>
  <si>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</si>
  <si>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</si>
  <si>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</si>
  <si>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</si>
  <si>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</si>
  <si>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</si>
  <si>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</si>
  <si>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</si>
  <si>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</si>
  <si>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</si>
  <si>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</si>
  <si>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</si>
  <si>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</si>
  <si>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</si>
  <si>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</si>
  <si>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</si>
  <si>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</si>
  <si>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</si>
  <si>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</si>
  <si>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</si>
  <si>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</si>
  <si>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</si>
  <si>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</si>
  <si>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</si>
  <si>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</si>
  <si>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</si>
  <si>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</si>
  <si>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</si>
  <si>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</si>
  <si>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</si>
  <si>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</si>
  <si>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</si>
  <si>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</si>
  <si>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</si>
  <si>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</si>
  <si>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</si>
  <si>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</si>
  <si>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</si>
  <si>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</si>
  <si>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</si>
  <si>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</si>
  <si>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</si>
  <si>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</si>
  <si>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</si>
  <si>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</si>
  <si>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</si>
  <si>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</si>
  <si>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</si>
  <si>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</si>
  <si>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</si>
  <si>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</si>
  <si>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</si>
  <si>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</si>
  <si>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</si>
  <si>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</si>
  <si>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</si>
  <si>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</si>
  <si>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</si>
  <si>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</si>
  <si>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</si>
  <si>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</si>
  <si>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</si>
  <si>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</si>
  <si>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</si>
  <si>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</si>
  <si>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</si>
  <si>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</si>
  <si>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</si>
  <si>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</si>
  <si>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</si>
  <si>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</si>
  <si>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</si>
  <si>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</si>
  <si>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</si>
  <si>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</si>
  <si>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</si>
  <si>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</si>
  <si>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</si>
  <si>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</si>
  <si>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</si>
  <si>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</si>
  <si>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</si>
  <si>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</si>
  <si>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</si>
  <si>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</si>
  <si>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</si>
  <si>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</si>
  <si>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</si>
  <si>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</si>
  <si>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</si>
  <si>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</si>
  <si>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</si>
  <si>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</si>
  <si>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</si>
  <si>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</si>
  <si>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</si>
  <si>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</si>
  <si>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</si>
  <si>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</si>
  <si>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</si>
  <si>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</si>
  <si>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</si>
  <si>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</si>
  <si>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</si>
  <si>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</si>
  <si>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</si>
  <si>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</si>
  <si>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</si>
  <si>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</si>
  <si>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</si>
  <si>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</si>
  <si>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</si>
  <si>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</si>
  <si>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</si>
  <si>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</si>
  <si>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</si>
  <si>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</si>
  <si>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</si>
  <si>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</si>
  <si>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</si>
  <si>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</si>
  <si>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</si>
  <si>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</si>
  <si>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</si>
  <si>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</si>
  <si>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</si>
  <si>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</si>
  <si>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</si>
  <si>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</si>
  <si>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</si>
  <si>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</si>
  <si>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</si>
  <si>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</si>
  <si>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</si>
  <si>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</si>
  <si>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</si>
  <si>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</si>
  <si>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</si>
  <si>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</si>
  <si>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</si>
  <si>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</si>
  <si>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</si>
  <si>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</si>
  <si>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</si>
  <si>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</si>
  <si>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</si>
  <si>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</si>
  <si>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</si>
  <si>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</si>
  <si>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</si>
  <si>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</si>
  <si>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</si>
  <si>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</si>
  <si>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</si>
  <si>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</si>
  <si>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</si>
  <si>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</si>
  <si>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</si>
  <si>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</si>
  <si>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</si>
  <si>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</si>
  <si>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</si>
  <si>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</si>
  <si>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</si>
  <si>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</si>
  <si>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</si>
  <si>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</si>
  <si>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</si>
  <si>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</si>
  <si>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</si>
  <si>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</si>
  <si>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</si>
  <si>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</si>
  <si>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</si>
  <si>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</si>
  <si>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</si>
  <si>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</si>
  <si>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</si>
  <si>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</si>
  <si>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</si>
  <si>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</si>
  <si>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</si>
  <si>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</si>
  <si>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</si>
  <si>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</si>
  <si>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</si>
  <si>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</si>
  <si>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</si>
  <si>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</si>
  <si>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</si>
  <si>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</si>
  <si>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</si>
  <si>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</si>
  <si>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</si>
  <si>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</si>
  <si>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</si>
  <si>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</si>
  <si>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</si>
  <si>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</si>
  <si>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</si>
  <si>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</si>
  <si>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</si>
  <si>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</si>
  <si>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</si>
  <si>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</si>
  <si>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</si>
  <si>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</si>
  <si>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</si>
  <si>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</si>
  <si>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</si>
  <si>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</si>
  <si>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</si>
  <si>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</si>
  <si>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</si>
  <si>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</si>
  <si>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</si>
  <si>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</si>
  <si>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</si>
  <si>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</si>
  <si>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</si>
  <si>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</si>
  <si>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</si>
  <si>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</si>
  <si>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</si>
  <si>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</si>
  <si>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</si>
  <si>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</si>
  <si>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</si>
  <si>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</si>
  <si>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</si>
  <si>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</si>
  <si>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</si>
  <si>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</si>
  <si>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</si>
  <si>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</si>
  <si>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</si>
  <si>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</si>
  <si>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</si>
  <si>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</si>
  <si>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</si>
  <si>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</si>
  <si>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</si>
  <si>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</si>
  <si>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</si>
  <si>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</si>
  <si>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</si>
  <si>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</si>
  <si>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</si>
  <si>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</si>
  <si>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</si>
  <si>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</si>
  <si>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</si>
  <si>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</si>
  <si>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</si>
  <si>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</si>
  <si>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</si>
  <si>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</si>
  <si>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</si>
  <si>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</si>
  <si>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</si>
  <si>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</si>
  <si>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</si>
  <si>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</si>
  <si>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</si>
  <si>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</si>
  <si>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</si>
  <si>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</si>
  <si>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</si>
  <si>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</si>
  <si>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</si>
  <si>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</si>
  <si>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</si>
  <si>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</si>
  <si>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</si>
  <si>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</si>
  <si>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</si>
  <si>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</si>
  <si>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</si>
  <si>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</si>
  <si>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</si>
  <si>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</si>
  <si>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</si>
  <si>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</si>
  <si>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</si>
  <si>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</si>
  <si>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</si>
  <si>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</si>
  <si>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</si>
  <si>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</si>
  <si>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</si>
  <si>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</si>
  <si>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</si>
  <si>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</si>
  <si>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</si>
  <si>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</si>
  <si>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</si>
  <si>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</si>
  <si>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</si>
  <si>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</si>
  <si>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</si>
  <si>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</si>
  <si>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</si>
  <si>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</si>
  <si>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</si>
  <si>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</si>
  <si>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</si>
  <si>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</si>
  <si>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</si>
  <si>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</si>
  <si>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</si>
  <si>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</si>
  <si>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</si>
  <si>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</si>
  <si>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</si>
  <si>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</si>
  <si>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</si>
  <si>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</si>
  <si>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</si>
  <si>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</si>
  <si>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</si>
  <si>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</si>
  <si>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</si>
  <si>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</si>
  <si>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</si>
  <si>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</si>
  <si>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</si>
  <si>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</si>
  <si>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</si>
  <si>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</si>
  <si>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</si>
  <si>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</si>
  <si>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</si>
  <si>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</si>
  <si>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</si>
  <si>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</si>
  <si>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</si>
  <si>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</si>
  <si>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</si>
  <si>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</si>
  <si>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</si>
  <si>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</si>
  <si>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</si>
  <si>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</si>
  <si>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</si>
  <si>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</si>
  <si>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</si>
  <si>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</si>
  <si>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</si>
  <si>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</si>
  <si>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</si>
  <si>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</si>
  <si>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</si>
  <si>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</si>
  <si>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</si>
  <si>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</si>
  <si>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</si>
  <si>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</si>
  <si>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</si>
  <si>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</si>
  <si>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</si>
  <si>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</si>
  <si>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</si>
  <si>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</si>
  <si>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</si>
  <si>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</si>
  <si>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</si>
  <si>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</si>
  <si>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</si>
  <si>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</si>
  <si>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</si>
  <si>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</si>
  <si>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</si>
  <si>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</si>
  <si>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</si>
  <si>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</si>
  <si>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</si>
  <si>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</si>
  <si>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</si>
  <si>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</si>
  <si>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</si>
  <si>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</si>
  <si>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</si>
  <si>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</si>
  <si>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</si>
  <si>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</si>
  <si>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</si>
  <si>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</si>
  <si>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</si>
  <si>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</si>
  <si>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</si>
  <si>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</si>
  <si>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</si>
  <si>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</si>
  <si>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</si>
  <si>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</si>
  <si>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</si>
  <si>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</si>
  <si>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</si>
  <si>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</si>
  <si>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</si>
  <si>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</si>
  <si>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</si>
  <si>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</si>
  <si>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</si>
  <si>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</si>
  <si>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</si>
  <si>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</si>
  <si>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</si>
  <si>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</si>
  <si>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</si>
  <si>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</si>
  <si>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</si>
  <si>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</si>
  <si>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</si>
  <si>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</si>
  <si>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</si>
  <si>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</si>
  <si>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</si>
  <si>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</si>
  <si>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</si>
  <si>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</si>
  <si>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</si>
  <si>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</si>
  <si>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</si>
  <si>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</si>
  <si>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</si>
  <si>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</si>
  <si>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</si>
  <si>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</si>
  <si>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</si>
  <si>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</si>
  <si>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</si>
  <si>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</si>
  <si>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</si>
  <si>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</si>
  <si>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</si>
  <si>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</si>
  <si>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</si>
  <si>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</si>
  <si>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</si>
  <si>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</si>
  <si>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</si>
  <si>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</si>
  <si>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</si>
  <si>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</si>
  <si>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</si>
  <si>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</si>
  <si>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</si>
  <si>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</si>
  <si>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</si>
  <si>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</si>
  <si>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</si>
  <si>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</si>
  <si>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</si>
  <si>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</si>
  <si>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</si>
  <si>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</si>
  <si>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</si>
  <si>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</si>
  <si>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</si>
  <si>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</si>
  <si>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</si>
  <si>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</si>
  <si>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</si>
  <si>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</si>
  <si>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</si>
  <si>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</si>
  <si>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</si>
  <si>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</si>
  <si>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</si>
  <si>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</si>
  <si>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</si>
  <si>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</si>
  <si>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</si>
  <si>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</si>
  <si>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</si>
  <si>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</si>
  <si>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</si>
  <si>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</si>
  <si>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</si>
  <si>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</si>
  <si>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</si>
  <si>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</si>
  <si>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</si>
  <si>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</si>
  <si>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</si>
  <si>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</si>
  <si>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</si>
  <si>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</si>
  <si>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</si>
  <si>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</si>
  <si>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</si>
  <si>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</si>
  <si>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</si>
  <si>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</si>
  <si>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</si>
  <si>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</si>
  <si>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</si>
  <si>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</si>
  <si>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</si>
  <si>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</si>
  <si>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</si>
  <si>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</si>
  <si>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</si>
  <si>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</si>
  <si>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</si>
  <si>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</si>
  <si>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</si>
  <si>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</si>
  <si>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</si>
  <si>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</si>
  <si>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</si>
  <si>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</si>
  <si>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</si>
  <si>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</si>
  <si>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</si>
  <si>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</si>
  <si>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</si>
  <si>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</si>
  <si>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</si>
  <si>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</si>
  <si>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</si>
  <si>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</si>
  <si>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</si>
  <si>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</si>
  <si>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</si>
  <si>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</si>
  <si>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</si>
  <si>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</si>
  <si>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</si>
  <si>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</si>
  <si>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</si>
  <si>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</si>
  <si>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</si>
  <si>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</si>
  <si>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</si>
  <si>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</si>
  <si>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</si>
  <si>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</si>
  <si>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</si>
  <si>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</si>
  <si>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</si>
  <si>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</si>
  <si>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</si>
  <si>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</si>
  <si>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</si>
  <si>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</si>
  <si>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</si>
  <si>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</si>
  <si>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</si>
  <si>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</si>
  <si>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</si>
  <si>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</si>
  <si>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</si>
  <si>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</si>
  <si>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</si>
  <si>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</si>
  <si>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</si>
  <si>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</si>
  <si>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</si>
  <si>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</si>
  <si>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</si>
  <si>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</si>
  <si>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</si>
  <si>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</si>
  <si>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</si>
  <si>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</si>
  <si>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</si>
  <si>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</si>
  <si>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</si>
  <si>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</si>
  <si>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</si>
  <si>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</si>
  <si>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</si>
  <si>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</si>
  <si>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</si>
  <si>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</si>
  <si>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</si>
  <si>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</si>
  <si>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</si>
  <si>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</si>
  <si>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</si>
  <si>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</si>
  <si>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</si>
  <si>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</si>
  <si>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</si>
  <si>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</si>
  <si>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</si>
  <si>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</si>
  <si>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</si>
  <si>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</si>
  <si>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</si>
  <si>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</si>
  <si>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</si>
  <si>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</si>
  <si>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</si>
  <si>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</si>
  <si>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</si>
  <si>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</si>
  <si>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</si>
  <si>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</si>
  <si>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</si>
  <si>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</si>
  <si>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</si>
  <si>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</si>
  <si>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</si>
  <si>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</si>
  <si>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</si>
  <si>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</si>
  <si>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</si>
  <si>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</si>
  <si>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</si>
  <si>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</si>
  <si>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</si>
  <si>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</si>
  <si>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</si>
  <si>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</si>
  <si>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</si>
  <si>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</si>
  <si>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</si>
  <si>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</si>
  <si>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</si>
  <si>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</si>
  <si>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</si>
  <si>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</si>
  <si>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</si>
  <si>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</si>
  <si>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</si>
  <si>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</si>
  <si>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</si>
  <si>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</si>
  <si>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</si>
  <si>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</si>
  <si>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</si>
  <si>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</si>
  <si>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</si>
  <si>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</si>
  <si>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</si>
  <si>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</si>
  <si>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</si>
  <si>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</si>
  <si>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</si>
  <si>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</si>
  <si>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</si>
  <si>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</si>
  <si>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</si>
  <si>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</si>
  <si>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</si>
  <si>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</si>
  <si>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</si>
  <si>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</si>
  <si>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</si>
  <si>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</si>
  <si>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</si>
  <si>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</si>
  <si>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</si>
  <si>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</si>
  <si>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</si>
  <si>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</si>
  <si>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</si>
  <si>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</si>
  <si>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</si>
  <si>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</si>
  <si>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</si>
  <si>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</si>
  <si>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</si>
  <si>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</si>
  <si>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</si>
  <si>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</si>
  <si>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</si>
  <si>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</si>
  <si>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</si>
  <si>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</si>
  <si>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</si>
  <si>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</si>
  <si>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</si>
  <si>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</si>
  <si>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</si>
  <si>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</si>
  <si>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</si>
  <si>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</si>
  <si>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</si>
  <si>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</si>
  <si>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</si>
  <si>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</si>
  <si>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</si>
  <si>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</si>
  <si>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</si>
  <si>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</si>
  <si>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</si>
  <si>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</si>
  <si>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</si>
  <si>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</si>
  <si>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</si>
  <si>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</si>
  <si>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</si>
  <si>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</si>
  <si>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</si>
  <si>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</si>
  <si>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</si>
  <si>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</si>
  <si>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</si>
  <si>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</si>
  <si>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</si>
  <si>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</si>
  <si>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</si>
  <si>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</si>
  <si>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</si>
  <si>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</si>
  <si>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</si>
  <si>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</si>
  <si>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</si>
  <si>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</si>
  <si>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</si>
  <si>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</si>
  <si>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</si>
  <si>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</si>
  <si>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</si>
  <si>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</si>
  <si>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</si>
  <si>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</si>
  <si>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</si>
  <si>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</si>
  <si>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</si>
  <si>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</si>
  <si>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</si>
  <si>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</si>
  <si>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</si>
  <si>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</si>
  <si>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</si>
  <si>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</si>
  <si>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</si>
  <si>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</si>
  <si>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</si>
  <si>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</si>
  <si>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</si>
  <si>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</si>
  <si>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</si>
  <si>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</si>
  <si>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</si>
  <si>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</si>
  <si>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</si>
  <si>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</si>
  <si>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</si>
  <si>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</si>
  <si>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</si>
  <si>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</si>
  <si>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</si>
  <si>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</si>
  <si>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</si>
  <si>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</si>
  <si>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</si>
  <si>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</si>
  <si>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</si>
  <si>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</si>
  <si>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</si>
  <si>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</si>
  <si>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</si>
  <si>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</si>
  <si>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</si>
  <si>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</si>
  <si>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</si>
  <si>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</si>
  <si>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</si>
  <si>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</si>
  <si>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</si>
  <si>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</si>
  <si>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</si>
  <si>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</si>
  <si>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</si>
  <si>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</si>
  <si>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</si>
  <si>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</si>
  <si>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</si>
  <si>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</si>
  <si>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</si>
  <si>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</si>
  <si>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</si>
  <si>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</si>
  <si>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</si>
  <si>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</si>
  <si>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</si>
  <si>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</si>
  <si>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</si>
  <si>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</si>
  <si>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</si>
  <si>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</si>
  <si>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</si>
  <si>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</si>
  <si>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</si>
  <si>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</si>
  <si>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</si>
  <si>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</si>
  <si>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</si>
  <si>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</si>
  <si>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</si>
  <si>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</si>
  <si>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</si>
  <si>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</si>
  <si>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</si>
  <si>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</si>
  <si>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</si>
  <si>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</si>
  <si>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</si>
  <si>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</si>
  <si>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</si>
  <si>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</si>
  <si>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</si>
  <si>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</si>
  <si>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</si>
  <si>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</si>
  <si>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</si>
  <si>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</si>
  <si>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</si>
  <si>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</si>
  <si>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</si>
  <si>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</si>
  <si>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</si>
  <si>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</si>
  <si>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</si>
  <si>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</si>
  <si>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</si>
  <si>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</si>
  <si>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</si>
  <si>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</si>
  <si>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</si>
  <si>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</si>
  <si>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</si>
  <si>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</si>
  <si>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</si>
  <si>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</si>
  <si>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</si>
  <si>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</si>
  <si>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</si>
  <si>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</si>
  <si>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</si>
  <si>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</si>
  <si>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</si>
  <si>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</si>
  <si>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</si>
  <si>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</si>
  <si>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</si>
  <si>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</si>
  <si>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</si>
  <si>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</si>
  <si>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</si>
  <si>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</si>
  <si>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</si>
  <si>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</si>
  <si>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</si>
  <si>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</si>
  <si>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</si>
  <si>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</si>
  <si>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</si>
  <si>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</si>
  <si>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</si>
  <si>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</si>
  <si>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</si>
  <si>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</si>
  <si>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</si>
  <si>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</si>
  <si>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</si>
  <si>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</si>
  <si>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</si>
  <si>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</si>
  <si>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</si>
  <si>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</si>
  <si>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</si>
  <si>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</si>
  <si>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</si>
  <si>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</si>
  <si>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</si>
  <si>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</si>
  <si>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</si>
  <si>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</si>
  <si>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</si>
  <si>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</si>
  <si>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</si>
  <si>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</si>
  <si>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</si>
  <si>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</si>
  <si>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</si>
  <si>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</si>
  <si>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</si>
  <si>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</si>
  <si>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</si>
  <si>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</si>
  <si>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</si>
  <si>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</si>
  <si>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</si>
  <si>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</si>
  <si>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</si>
  <si>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</si>
  <si>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</si>
  <si>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</si>
  <si>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</si>
  <si>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</si>
  <si>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</si>
  <si>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</si>
  <si>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</si>
  <si>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</si>
  <si>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</si>
  <si>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</si>
  <si>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</si>
  <si>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</si>
  <si>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</si>
  <si>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</si>
  <si>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</si>
  <si>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</si>
  <si>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</si>
  <si>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</si>
  <si>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</si>
  <si>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</si>
  <si>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</si>
  <si>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</si>
  <si>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</si>
  <si>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</si>
  <si>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</si>
  <si>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</si>
  <si>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</si>
  <si>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</si>
  <si>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</si>
  <si>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</si>
  <si>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</si>
  <si>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</si>
  <si>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</si>
  <si>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</si>
  <si>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</si>
  <si>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</si>
  <si>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</si>
  <si>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</si>
  <si>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</si>
  <si>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</si>
  <si>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</si>
  <si>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</si>
  <si>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</si>
  <si>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</si>
  <si>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</si>
  <si>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</si>
  <si>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</si>
  <si>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</si>
  <si>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</si>
  <si>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</si>
  <si>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</si>
  <si>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</si>
  <si>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</si>
  <si>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</si>
  <si>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</si>
  <si>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</si>
  <si>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</si>
  <si>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</si>
  <si>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</si>
  <si>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</si>
  <si>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</si>
  <si>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</si>
  <si>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</si>
  <si>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</si>
  <si>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</si>
  <si>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</si>
  <si>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</si>
  <si>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</si>
  <si>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</si>
  <si>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</si>
  <si>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</si>
  <si>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</si>
  <si>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</si>
  <si>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</si>
  <si>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</si>
  <si>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</si>
  <si>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</si>
  <si>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</si>
  <si>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</si>
  <si>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</si>
  <si>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</si>
  <si>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</si>
  <si>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</si>
  <si>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</si>
  <si>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</si>
  <si>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</si>
  <si>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</si>
  <si>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</si>
  <si>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</si>
  <si>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</si>
  <si>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</si>
  <si>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</si>
  <si>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</si>
  <si>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</si>
  <si>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</si>
  <si>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</si>
  <si>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</si>
  <si>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</si>
  <si>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</si>
  <si>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</si>
  <si>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</si>
  <si>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</si>
  <si>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</si>
  <si>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</si>
  <si>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</si>
  <si>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</si>
  <si>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</si>
  <si>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</si>
  <si>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</si>
  <si>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</si>
  <si>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</si>
  <si>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</si>
  <si>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</si>
  <si>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</si>
  <si>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</si>
  <si>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</si>
  <si>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</si>
  <si>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</si>
  <si>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</si>
  <si>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</si>
  <si>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</si>
  <si>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</si>
  <si>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</si>
  <si>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</si>
  <si>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</si>
  <si>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</si>
  <si>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</si>
  <si>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</si>
  <si>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</si>
  <si>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</si>
  <si>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</si>
  <si>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</si>
  <si>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</si>
  <si>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</si>
  <si>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</si>
  <si>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</si>
  <si>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</si>
  <si>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</si>
  <si>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</si>
  <si>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</si>
  <si>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</si>
  <si>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</si>
  <si>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</si>
  <si>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</si>
  <si>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</si>
  <si>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</si>
  <si>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</si>
  <si>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</si>
  <si>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</si>
  <si>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</si>
  <si>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</si>
  <si>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</si>
  <si>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</si>
  <si>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</si>
  <si>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</si>
  <si>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</si>
  <si>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</si>
  <si>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</si>
  <si>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</si>
  <si>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</si>
  <si>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</si>
  <si>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</si>
  <si>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</si>
  <si>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</si>
  <si>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</si>
  <si>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</si>
  <si>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</si>
  <si>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</si>
  <si>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</si>
  <si>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</si>
  <si>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</si>
  <si>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</si>
  <si>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</si>
  <si>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</si>
  <si>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</si>
  <si>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</si>
  <si>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</si>
  <si>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</si>
  <si>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</si>
  <si>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</si>
  <si>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</si>
  <si>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</si>
  <si>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</si>
  <si>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</si>
  <si>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</si>
  <si>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</si>
  <si>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</si>
  <si>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</si>
  <si>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</si>
  <si>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</si>
  <si>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</si>
  <si>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</si>
  <si>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</si>
  <si>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</si>
  <si>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</si>
  <si>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</si>
  <si>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</si>
  <si>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</si>
  <si>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</si>
  <si>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</si>
  <si>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</si>
  <si>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</si>
  <si>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</si>
  <si>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</si>
  <si>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</si>
  <si>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</si>
  <si>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</si>
  <si>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</si>
  <si>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</si>
  <si>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</si>
  <si>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</si>
  <si>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</si>
  <si>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</si>
  <si>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</si>
  <si>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</si>
  <si>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</si>
  <si>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</si>
  <si>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</si>
  <si>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</si>
  <si>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</si>
  <si>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</si>
  <si>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</si>
  <si>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</si>
  <si>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</si>
  <si>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</si>
  <si>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</si>
  <si>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</si>
  <si>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</si>
  <si>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</si>
  <si>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</si>
  <si>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</si>
  <si>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</si>
  <si>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</si>
  <si>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</si>
  <si>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</si>
  <si>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</si>
  <si>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</si>
  <si>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</si>
  <si>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</si>
  <si>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</si>
  <si>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</si>
  <si>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</si>
  <si>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</si>
  <si>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</si>
  <si>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</si>
  <si>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</si>
  <si>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</si>
  <si>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</si>
  <si>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</si>
  <si>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</si>
  <si>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</si>
  <si>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</si>
  <si>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</si>
  <si>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</si>
  <si>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</si>
  <si>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</si>
  <si>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</si>
  <si>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</si>
  <si>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</si>
  <si>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</si>
  <si>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</si>
  <si>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</si>
  <si>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</si>
  <si>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</si>
  <si>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</si>
  <si>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</si>
  <si>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</si>
  <si>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</si>
  <si>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</si>
  <si>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</si>
  <si>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</si>
  <si>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</si>
  <si>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</si>
  <si>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</si>
  <si>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</si>
  <si>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</si>
  <si>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</si>
  <si>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</si>
  <si>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</si>
  <si>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</si>
  <si>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</si>
  <si>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</si>
  <si>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</si>
  <si>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</si>
  <si>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</si>
  <si>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</si>
  <si>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</si>
  <si>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</si>
  <si>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</si>
  <si>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</si>
  <si>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</si>
  <si>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</si>
  <si>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</si>
  <si>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</si>
  <si>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</si>
  <si>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</si>
  <si>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</si>
  <si>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</si>
  <si>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</si>
  <si>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</si>
  <si>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</si>
  <si>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</si>
  <si>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</si>
  <si>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</si>
  <si>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</si>
  <si>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</si>
  <si>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</si>
  <si>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</si>
  <si>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</si>
  <si>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</si>
  <si>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</si>
  <si>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</si>
  <si>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</si>
  <si>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</si>
  <si>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</si>
  <si>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</si>
  <si>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</si>
  <si>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</si>
  <si>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</si>
  <si>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</si>
  <si>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</si>
  <si>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</si>
  <si>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</si>
  <si>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</si>
  <si>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</si>
  <si>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</si>
  <si>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</si>
  <si>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</si>
  <si>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</si>
  <si>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</si>
  <si>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</si>
  <si>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</si>
  <si>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</si>
  <si>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</si>
  <si>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</si>
  <si>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</si>
  <si>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</si>
  <si>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</si>
  <si>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</si>
  <si>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</si>
  <si>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</si>
  <si>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</si>
  <si>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</si>
  <si>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</si>
  <si>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</si>
  <si>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</si>
  <si>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</si>
  <si>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</si>
  <si>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</si>
  <si>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</si>
  <si>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</si>
  <si>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</si>
  <si>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</si>
  <si>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</si>
  <si>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</si>
  <si>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</si>
  <si>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</si>
  <si>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</si>
  <si>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</si>
  <si>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</si>
  <si>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</si>
  <si>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</si>
  <si>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</si>
  <si>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</si>
  <si>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</si>
  <si>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</si>
  <si>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</si>
  <si>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</si>
  <si>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</si>
  <si>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</si>
  <si>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</si>
  <si>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</si>
  <si>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</si>
  <si>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</si>
  <si>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</si>
  <si>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</si>
  <si>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</si>
  <si>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</si>
  <si>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</si>
  <si>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</si>
  <si>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</si>
  <si>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</si>
  <si>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</si>
  <si>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</si>
  <si>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</si>
  <si>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</si>
  <si>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</si>
  <si>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</si>
  <si>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</si>
  <si>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</si>
  <si>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</si>
  <si>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</si>
  <si>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</si>
  <si>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</si>
  <si>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</si>
  <si>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</si>
  <si>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</si>
  <si>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</si>
  <si>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</si>
  <si>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</si>
  <si>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</si>
  <si>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</si>
  <si>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</si>
  <si>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</si>
  <si>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</si>
  <si>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</si>
  <si>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</si>
  <si>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</si>
  <si>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</si>
  <si>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</si>
  <si>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</si>
  <si>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</si>
  <si>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</si>
  <si>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</si>
  <si>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</si>
  <si>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</si>
  <si>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</si>
  <si>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</si>
  <si>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</si>
  <si>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</si>
  <si>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</si>
  <si>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</si>
  <si>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</si>
  <si>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</si>
  <si>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</si>
  <si>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</si>
  <si>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</si>
  <si>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</si>
  <si>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</si>
  <si>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</si>
  <si>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</si>
  <si>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</si>
  <si>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</si>
  <si>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</si>
  <si>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</si>
  <si>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</si>
  <si>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</si>
  <si>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</si>
  <si>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</si>
  <si>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</si>
  <si>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</si>
  <si>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</si>
  <si>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</si>
  <si>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</si>
  <si>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</si>
  <si>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</si>
  <si>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</si>
  <si>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</si>
  <si>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</si>
  <si>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</si>
  <si>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</si>
  <si>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</si>
  <si>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</si>
  <si>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</si>
  <si>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</si>
  <si>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</si>
  <si>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</si>
  <si>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</si>
  <si>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</si>
  <si>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</si>
  <si>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</si>
  <si>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</si>
  <si>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</si>
  <si>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</si>
  <si>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</si>
  <si>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</si>
  <si>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</si>
  <si>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</si>
  <si>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</si>
  <si>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</si>
  <si>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</si>
  <si>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</si>
  <si>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</si>
  <si>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</si>
  <si>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</si>
  <si>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</si>
  <si>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</si>
  <si>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</si>
  <si>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</si>
  <si>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</si>
  <si>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</si>
  <si>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</si>
  <si>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</si>
  <si>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</si>
  <si>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</si>
  <si>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</si>
  <si>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</si>
  <si>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</si>
  <si>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</si>
  <si>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</si>
  <si>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</si>
  <si>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</si>
  <si>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</si>
  <si>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</si>
  <si>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</si>
  <si>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</si>
  <si>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</si>
  <si>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</si>
  <si>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</si>
  <si>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</si>
  <si>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</si>
  <si>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</si>
  <si>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</si>
  <si>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</si>
  <si>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</si>
  <si>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</si>
  <si>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</si>
  <si>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</si>
  <si>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</si>
  <si>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</si>
  <si>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</si>
  <si>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</si>
  <si>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PCM-20251104-00001347</t>
  </si>
  <si>
    <t>Critical</t>
  </si>
  <si>
    <t xml:space="preserve">EM team ETA 10 min </t>
  </si>
  <si>
    <t>PCM-20251104-00001511</t>
  </si>
  <si>
    <t xml:space="preserve">EM team ETA 120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</si>
  <si>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</si>
  <si>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</si>
  <si>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</si>
  <si>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</si>
  <si>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</si>
  <si>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</si>
  <si>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</si>
  <si>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</si>
  <si>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</si>
  <si>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</si>
  <si>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</si>
  <si>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</si>
  <si>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</si>
  <si>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</si>
  <si>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</si>
  <si>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</si>
  <si>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</si>
  <si>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</si>
  <si>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</si>
  <si>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</si>
  <si>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</si>
  <si>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</si>
  <si>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</si>
  <si>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</si>
  <si>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</si>
  <si>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</si>
  <si>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</si>
  <si>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</si>
  <si>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</si>
  <si>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</si>
  <si>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</si>
  <si>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</si>
  <si>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</si>
  <si>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</si>
  <si>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</si>
  <si>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</si>
  <si>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</si>
  <si>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</si>
  <si>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</si>
  <si>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</si>
  <si>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</si>
  <si>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</si>
  <si>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</si>
  <si>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</si>
  <si>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</si>
  <si>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</si>
  <si>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</si>
  <si>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</si>
  <si>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</si>
  <si>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</si>
  <si>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</si>
  <si>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</si>
  <si>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</si>
  <si>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</si>
  <si>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</si>
  <si>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</si>
  <si>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</si>
  <si>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</si>
  <si>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</si>
  <si>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</si>
  <si>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</si>
  <si>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</si>
  <si>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</si>
  <si>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</si>
  <si>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</si>
  <si>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</si>
  <si>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</si>
  <si>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</si>
  <si>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</si>
  <si>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</si>
  <si>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</si>
  <si>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</si>
  <si>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</si>
  <si>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</si>
  <si>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</si>
  <si>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</si>
  <si>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</si>
  <si>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</si>
  <si>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</si>
  <si>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</si>
  <si>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</si>
  <si>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</si>
  <si>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</si>
  <si>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PCM-20251104-00001420</t>
  </si>
  <si>
    <t>Restored by PG</t>
  </si>
  <si>
    <t xml:space="preserve"> </t>
  </si>
  <si>
    <t xml:space="preserve"> PCM-20250215-00000830 </t>
  </si>
  <si>
    <t>LTE site still down and  site located in aramco area access issue need special permission</t>
  </si>
  <si>
    <t>PCM-20251104-00001397</t>
  </si>
  <si>
    <t>EM team on the way need 30 Min</t>
  </si>
  <si>
    <t>no pcm</t>
  </si>
  <si>
    <t>EM team at site TS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</si>
  <si>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</si>
  <si>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</si>
  <si>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</si>
  <si>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</si>
  <si>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</si>
  <si>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</si>
  <si>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PCM-20251104-00001527</t>
  </si>
  <si>
    <t>EM Team on the way ETA: 10 Mins</t>
  </si>
  <si>
    <t>PCM-20251104-00001263</t>
  </si>
  <si>
    <t xml:space="preserve">ETA 40 mins </t>
  </si>
  <si>
    <t>PCM-20251104-00001250</t>
  </si>
  <si>
    <t>will check after SUR0996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</si>
</sst>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2" borderId="8" xfId="0" applyFont="1" applyFill="1" applyBorder="1" applyAlignment="1">
      <alignment horizontal="center" vertical="center"/>
    </xf>
    <xf numFmtId="0" fontId="9" fillId="15" borderId="8"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13" fillId="19"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13" fillId="7" borderId="8" xfId="0" applyFont="1" applyFill="1" applyBorder="1" applyAlignment="1">
      <alignment horizontal="center" vertical="center"/>
    </xf>
    <xf numFmtId="165" fontId="9" fillId="0" borderId="9" xfId="0" applyNumberFormat="1" applyFont="1" applyBorder="1" applyAlignment="1">
      <alignment horizontal="center" vertical="center" wrapText="1"/>
    </xf>
    <xf numFmtId="0" fontId="28" fillId="0" borderId="8" xfId="0" applyFont="1" applyBorder="1"/>
    <xf numFmtId="0" fontId="22" fillId="9" borderId="10" xfId="0" applyFont="1" applyFill="1" applyBorder="1" applyAlignment="1">
      <alignment horizontal="center" vertical="center"/>
    </xf>
    <xf numFmtId="0" fontId="22" fillId="9" borderId="9"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00" totalsRowShown="0" headerRowDxfId="174" dataDxfId="173" headerRowBorderDxfId="171" tableBorderDxfId="172" totalsRowBorderDxfId="170">
  <autoFilter ref="A1:L10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17" totalsRowShown="0" headerRowDxfId="157" dataDxfId="156" headerRowBorderDxfId="154" tableBorderDxfId="155" totalsRowBorderDxfId="153">
  <autoFilter ref="A1:CJ11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6" totalsRowShown="0" headerRowDxfId="64" dataDxfId="63" headerRowBorderDxfId="61" tableBorderDxfId="62">
  <autoFilter ref="A1:L106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5" totalsRowShown="0" headerRowDxfId="48" dataDxfId="47" headerRowBorderDxfId="45" tableBorderDxfId="46" totalsRowBorderDxfId="44">
  <autoFilter ref="A1:L6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42" totalsRowShown="0" headerRowDxfId="31" dataDxfId="30" headerRowBorderDxfId="28" tableBorderDxfId="29">
  <autoFilter ref="A1:L34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2" totalsRowShown="0" headerRowDxfId="15" dataDxfId="14" headerRowBorderDxfId="12" tableBorderDxfId="13">
  <autoFilter ref="A1:L3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00"/>
  <sheetViews>
    <sheetView workbookViewId="0">
      <selection activeCell="K3" sqref="K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302.70143796296179</v>
      </c>
      <c r="H2" s="77">
        <v>45662.943402777775</v>
      </c>
      <c r="I2" s="60" t="str">
        <f>IFERROR(VLOOKUP(D2,DB!A:F,6,0),"")</f>
        <v>Generator-SG</v>
      </c>
      <c r="J2" s="60" t="str">
        <f>IFERROR(VLOOKUP(D2,DB!A:G,7,0),"")</f>
        <v>Dead</v>
      </c>
      <c r="K2" s="68" t="s">
        <v>39022</v>
      </c>
      <c r="L2" s="66" t="str">
        <f>IFERROR(VLOOKUP(D2,DB!A:I,9,0),"")</f>
        <v>Latis</v>
      </c>
    </row>
    <row r="3" spans="1:15" ht="15" customHeight="1">
      <c r="A3" s="132" t="s">
        <v>39023</v>
      </c>
      <c r="B3" s="133" t="str">
        <f>IFERROR(VLOOKUP(D3,DB!A:K,11,0),"")</f>
        <v>R1</v>
      </c>
      <c r="C3" s="133">
        <v>1</v>
      </c>
      <c r="D3" s="133" t="s">
        <v>22027</v>
      </c>
      <c r="E3" s="134" t="s">
        <v>39024</v>
      </c>
      <c r="F3" s="77">
        <v>45965.565451388888</v>
      </c>
      <c r="G3" s="136">
        <f ca="1">IFERROR(NOW()-F3,"")</f>
        <v>8.4412500000325963E-2</v>
      </c>
      <c r="H3" s="135">
        <v>45965.560312499998</v>
      </c>
      <c r="I3" s="133" t="str">
        <f>IFERROR(VLOOKUP(D3,DB!A:F,6,0),"")</f>
        <v>SCECO+STB</v>
      </c>
      <c r="J3" s="133" t="str">
        <f>IFERROR(VLOOKUP(D3,DB!A:G,7,0),"")</f>
        <v>Weak</v>
      </c>
      <c r="K3" s="137" t="s">
        <v>39025</v>
      </c>
      <c r="L3" s="138" t="str">
        <f>IFERROR(VLOOKUP(D3,DB!A:I,9,0),"")</f>
        <v>Latis</v>
      </c>
    </row>
    <row r="4" spans="1:15" ht="15" customHeight="1">
      <c r="A4" s="132" t="s">
        <v>39026</v>
      </c>
      <c r="B4" s="133" t="str">
        <f>IFERROR(VLOOKUP(D4,DB!A:K,11,0),"")</f>
        <v>R1</v>
      </c>
      <c r="C4" s="133">
        <v>1</v>
      </c>
      <c r="D4" s="133" t="s">
        <v>13358</v>
      </c>
      <c r="E4" s="134" t="s">
        <v>39021</v>
      </c>
      <c r="F4" s="135">
        <v>45965.619780092595</v>
      </c>
      <c r="G4" s="136">
        <f ca="1">IFERROR(NOW()-F4,"")</f>
        <v>3.0083796293183696E-2</v>
      </c>
      <c r="H4" s="135">
        <v>45965.619780092595</v>
      </c>
      <c r="I4" s="133" t="str">
        <f>IFERROR(VLOOKUP(D4,DB!A:F,6,0),"")</f>
        <v>Generator-SG</v>
      </c>
      <c r="J4" s="133" t="str">
        <f>IFERROR(VLOOKUP(D4,DB!A:G,7,0),"")</f>
        <v>Dead</v>
      </c>
      <c r="K4" s="137" t="s">
        <v>39027</v>
      </c>
      <c r="L4" s="138" t="str">
        <f>IFERROR(VLOOKUP(D4,DB!A:I,9,0),"")</f>
        <v>Latis</v>
      </c>
    </row>
    <row r="5" spans="1:15" ht="15" customHeight="1">
      <c r="A5" s="132"/>
      <c r="B5" s="133" t="str">
        <f>IFERROR(VLOOKUP(D5,DB!A:K,11,0),"")</f>
        <v/>
      </c>
      <c r="C5" s="133"/>
      <c r="D5" s="133"/>
      <c r="E5" s="134"/>
      <c r="F5" s="135"/>
      <c r="G5" s="136">
        <f ca="1">IFERROR(NOW()-F5,"")</f>
        <v>45965.649863888888</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45965.649863888888</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45965.649863888888</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45965.649863888888</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45965.649863888888</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45965.649863888888</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45965.649863888888</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45965.649863888888</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45965.649863888888</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45965.649863888888</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45965.649863888888</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45965.649863888888</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45965.649863888888</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45965.649863888888</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45965.649863888888</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45965.649863888888</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45965.649863888888</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45965.649863888888</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45965.649863888888</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45965.649863888888</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45965.649863888888</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45965.649863888888</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45965.649863888888</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45965.649863888888</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45965.649863888888</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45965.649863888888</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45965.649863888888</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45965.649863888888</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45965.649863888888</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45965.649863888888</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45965.649863888888</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45965.649863888888</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45965.649863888888</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45965.649863888888</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45965.649863888888</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45965.649863888888</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45965.649863888888</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45965.649863888888</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45965.649863888888</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45965.649863888888</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45965.649863888888</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45965.649863888888</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45965.649863888888</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45965.649863888888</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45965.649863888888</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45965.649863888888</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45965.649863888888</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45965.649863888888</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45965.649863888888</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45965.649863888888</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45965.649863888888</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45965.649863888888</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45965.649863888888</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45965.649863888888</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45965.649863888888</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45965.649863888888</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45965.649863888888</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45965.649863888888</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45965.649863888888</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45965.649863888888</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45965.649863888888</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45965.649863888888</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45965.649863888888</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45965.649863888888</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45965.649863888888</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45965.649863888888</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45965.649863888888</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45965.649863888888</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45965.649863888888</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45965.649863888888</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45965.649863888888</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45965.649863888888</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45965.649863888888</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45965.649863888888</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45965.649863888888</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45965.649863888888</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45965.649863888888</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45965.649863888888</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45965.649863888888</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45965.649863888888</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45965.649863888888</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45965.649863888888</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45965.649863888888</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45965.649863888888</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45965.649863888888</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45965.649863888888</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45965.649863888888</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45965.649863888888</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45965.649863888888</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45965.649863888888</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45965.649863888888</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45965.649863888888</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45965.649863888888</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45965.649863888888</v>
      </c>
      <c r="H98" s="135"/>
      <c r="I98" s="133" t="str">
        <f>IFERROR(VLOOKUP(D98,DB!A:F,6,0),"")</f>
        <v/>
      </c>
      <c r="J98" s="133" t="str">
        <f>IFERROR(VLOOKUP(D98,DB!A:G,7,0),"")</f>
        <v/>
      </c>
      <c r="K98" s="137"/>
      <c r="L98" s="138" t="str">
        <f>IFERROR(VLOOKUP(D98,DB!A:I,9,0),"")</f>
        <v/>
      </c>
    </row>
    <row r="99" spans="1:12" ht="15" customHeight="1">
      <c r="A99" s="132"/>
      <c r="B99" s="133" t="str">
        <f>IFERROR(VLOOKUP(D99,DB!A:K,11,0),"")</f>
        <v/>
      </c>
      <c r="C99" s="133"/>
      <c r="D99" s="133"/>
      <c r="E99" s="134"/>
      <c r="F99" s="135"/>
      <c r="G99" s="136">
        <f ca="1">IFERROR(NOW()-F99,"")</f>
        <v>45965.649863888888</v>
      </c>
      <c r="H99" s="135"/>
      <c r="I99" s="133" t="str">
        <f>IFERROR(VLOOKUP(D99,DB!A:F,6,0),"")</f>
        <v/>
      </c>
      <c r="J99" s="133" t="str">
        <f>IFERROR(VLOOKUP(D99,DB!A:G,7,0),"")</f>
        <v/>
      </c>
      <c r="K99" s="137"/>
      <c r="L99" s="138" t="str">
        <f>IFERROR(VLOOKUP(D99,DB!A:I,9,0),"")</f>
        <v/>
      </c>
    </row>
    <row r="100" spans="1:12" ht="15" customHeight="1">
      <c r="A100" s="144"/>
      <c r="B100" s="145" t="str">
        <f>IFERROR(VLOOKUP(D100,DB!A:K,11,0),"")</f>
        <v/>
      </c>
      <c r="C100" s="145"/>
      <c r="D100" s="145"/>
      <c r="E100" s="146"/>
      <c r="F100" s="147"/>
      <c r="G100" s="148">
        <f ca="1">IFERROR(NOW()-F100,"")</f>
        <v>45965.649863888888</v>
      </c>
      <c r="H100" s="147"/>
      <c r="I100" s="145" t="str">
        <f>IFERROR(VLOOKUP(D100,DB!A:F,6,0),"")</f>
        <v/>
      </c>
      <c r="J100" s="145" t="str">
        <f>IFERROR(VLOOKUP(D100,DB!A:G,7,0),"")</f>
        <v/>
      </c>
      <c r="K100" s="149"/>
      <c r="L100" s="150" t="str">
        <f>IFERROR(VLOOKUP(D100,DB!A:I,9,0),"")</f>
        <v/>
      </c>
    </row>
  </sheetData>
  <customSheetViews>
    <customSheetView guid="{F6042A99-DD27-4453-835D-0834D95730CC}" filter="1" showAutoFilter="1">
      <pageMargins left="0" right="0" top="0" bottom="0" header="0" footer="0"/>
      <autoFilter ref="B1:M1" xr:uid="{2BFCE341-9501-4789-A71D-3F93FC44741D}"/>
    </customSheetView>
  </customSheetViews>
  <dataValidations count="2">
    <dataValidation allowBlank="1" showInputMessage="1" showErrorMessage="1" sqref="E1" xr:uid="{5DBA255D-CDD9-49FB-AD3C-AF70AB4EE696}"/>
    <dataValidation type="list" allowBlank="1" showInputMessage="1" showErrorMessage="1" sqref="E2:E10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17"/>
  <sheetViews>
    <sheetView workbookViewId="0">
      <selection activeCell="A5" sqref="A5:XFD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9.5976562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39028</v>
      </c>
      <c r="N1" s="89" t="s">
        <v>39029</v>
      </c>
      <c r="O1" s="89" t="s">
        <v>39030</v>
      </c>
      <c r="P1" s="89" t="s">
        <v>39031</v>
      </c>
      <c r="Q1" s="89" t="s">
        <v>39032</v>
      </c>
      <c r="R1" s="89" t="s">
        <v>39033</v>
      </c>
      <c r="S1" s="89" t="s">
        <v>39034</v>
      </c>
      <c r="T1" s="89" t="s">
        <v>39035</v>
      </c>
      <c r="U1" s="89" t="s">
        <v>39036</v>
      </c>
      <c r="V1" s="89" t="s">
        <v>39037</v>
      </c>
      <c r="W1" s="89" t="s">
        <v>39038</v>
      </c>
      <c r="X1" s="89" t="s">
        <v>39039</v>
      </c>
      <c r="Y1" s="89" t="s">
        <v>39040</v>
      </c>
      <c r="Z1" s="89" t="s">
        <v>39041</v>
      </c>
      <c r="AA1" s="89" t="s">
        <v>39042</v>
      </c>
      <c r="AB1" s="89" t="s">
        <v>39043</v>
      </c>
      <c r="AC1" s="89" t="s">
        <v>39044</v>
      </c>
      <c r="AD1" s="89" t="s">
        <v>39045</v>
      </c>
      <c r="AE1" s="89" t="s">
        <v>39046</v>
      </c>
      <c r="AF1" s="89" t="s">
        <v>39047</v>
      </c>
      <c r="AG1" s="89" t="s">
        <v>39048</v>
      </c>
      <c r="AH1" s="89" t="s">
        <v>39049</v>
      </c>
      <c r="AI1" s="89" t="s">
        <v>39050</v>
      </c>
      <c r="AJ1" s="89" t="s">
        <v>39051</v>
      </c>
      <c r="AK1" s="89" t="s">
        <v>39052</v>
      </c>
      <c r="AL1" s="89" t="s">
        <v>39053</v>
      </c>
      <c r="AM1" s="89" t="s">
        <v>39054</v>
      </c>
      <c r="AN1" s="89" t="s">
        <v>39055</v>
      </c>
      <c r="AO1" s="89" t="s">
        <v>39056</v>
      </c>
      <c r="AP1" s="89" t="s">
        <v>39057</v>
      </c>
      <c r="AQ1" s="89" t="s">
        <v>39058</v>
      </c>
      <c r="AR1" s="89" t="s">
        <v>39059</v>
      </c>
      <c r="AS1" s="89" t="s">
        <v>39060</v>
      </c>
      <c r="AT1" s="89" t="s">
        <v>39061</v>
      </c>
      <c r="AU1" s="89" t="s">
        <v>39062</v>
      </c>
      <c r="AV1" s="89" t="s">
        <v>39063</v>
      </c>
      <c r="AW1" s="89" t="s">
        <v>39064</v>
      </c>
      <c r="AX1" s="89" t="s">
        <v>39065</v>
      </c>
      <c r="AY1" s="89" t="s">
        <v>39066</v>
      </c>
      <c r="AZ1" s="89" t="s">
        <v>39067</v>
      </c>
      <c r="BA1" s="89" t="s">
        <v>39068</v>
      </c>
      <c r="BB1" s="89" t="s">
        <v>39069</v>
      </c>
      <c r="BC1" s="89" t="s">
        <v>39070</v>
      </c>
      <c r="BD1" s="89" t="s">
        <v>39071</v>
      </c>
      <c r="BE1" s="89" t="s">
        <v>39072</v>
      </c>
      <c r="BF1" s="89" t="s">
        <v>39073</v>
      </c>
      <c r="BG1" s="89" t="s">
        <v>39074</v>
      </c>
      <c r="BH1" s="89" t="s">
        <v>39075</v>
      </c>
      <c r="BI1" s="89" t="s">
        <v>39076</v>
      </c>
      <c r="BJ1" s="89" t="s">
        <v>39077</v>
      </c>
      <c r="BK1" s="89" t="s">
        <v>39078</v>
      </c>
      <c r="BL1" s="89" t="s">
        <v>39079</v>
      </c>
      <c r="BM1" s="89" t="s">
        <v>39080</v>
      </c>
      <c r="BN1" s="89" t="s">
        <v>39081</v>
      </c>
      <c r="BO1" s="89" t="s">
        <v>39082</v>
      </c>
      <c r="BP1" s="89" t="s">
        <v>39083</v>
      </c>
      <c r="BQ1" s="89" t="s">
        <v>39084</v>
      </c>
      <c r="BR1" s="89" t="s">
        <v>39085</v>
      </c>
      <c r="BS1" s="89" t="s">
        <v>39086</v>
      </c>
      <c r="BT1" s="89" t="s">
        <v>39087</v>
      </c>
      <c r="BU1" s="89" t="s">
        <v>39088</v>
      </c>
      <c r="BV1" s="89" t="s">
        <v>39089</v>
      </c>
      <c r="BW1" s="89" t="s">
        <v>39090</v>
      </c>
      <c r="BX1" s="89" t="s">
        <v>39091</v>
      </c>
      <c r="BY1" s="89" t="s">
        <v>39092</v>
      </c>
      <c r="BZ1" s="89" t="s">
        <v>39093</v>
      </c>
      <c r="CA1" s="89" t="s">
        <v>39094</v>
      </c>
      <c r="CB1" s="89" t="s">
        <v>39095</v>
      </c>
      <c r="CC1" s="89" t="s">
        <v>39096</v>
      </c>
      <c r="CD1" s="89" t="s">
        <v>39097</v>
      </c>
      <c r="CE1" s="89" t="s">
        <v>39098</v>
      </c>
      <c r="CF1" s="89" t="s">
        <v>39099</v>
      </c>
      <c r="CG1" s="89" t="s">
        <v>39100</v>
      </c>
      <c r="CH1" s="89" t="s">
        <v>39101</v>
      </c>
      <c r="CI1" s="89" t="s">
        <v>39102</v>
      </c>
      <c r="CJ1" s="89" t="s">
        <v>39103</v>
      </c>
    </row>
    <row r="2" spans="1:88" s="69" customFormat="1" ht="31.5" customHeight="1">
      <c r="A2" s="62" t="s">
        <v>39104</v>
      </c>
      <c r="B2" s="62" t="s">
        <v>27</v>
      </c>
      <c r="C2" s="62">
        <v>1</v>
      </c>
      <c r="D2" s="62" t="s">
        <v>19542</v>
      </c>
      <c r="E2" s="86" t="s">
        <v>39024</v>
      </c>
      <c r="F2" s="75">
        <v>45322.056979166664</v>
      </c>
      <c r="G2" s="76" t="s">
        <v>39105</v>
      </c>
      <c r="H2" s="88">
        <v>45322.050729166665</v>
      </c>
      <c r="I2" s="62" t="s">
        <v>88</v>
      </c>
      <c r="J2" s="62" t="s">
        <v>65</v>
      </c>
      <c r="K2" s="87" t="s">
        <v>39106</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39107</v>
      </c>
      <c r="B3" s="62" t="str">
        <f>IFERROR(VLOOKUP(D3,DB!A:K,11,0),"")</f>
        <v>R2</v>
      </c>
      <c r="C3" s="62">
        <v>1</v>
      </c>
      <c r="D3" s="62" t="s">
        <v>25643</v>
      </c>
      <c r="E3" s="86" t="s">
        <v>39021</v>
      </c>
      <c r="F3" s="75">
        <v>45824.999837962961</v>
      </c>
      <c r="G3" s="76">
        <f ca="1">IFERROR(NOW()-F3,"-")</f>
        <v>140.65002592592646</v>
      </c>
      <c r="H3" s="75">
        <v>45824.993587962963</v>
      </c>
      <c r="I3" s="62" t="str">
        <f>IFERROR(VLOOKUP(D3,DB!A:F,6,0),"")</f>
        <v>Generator-SG</v>
      </c>
      <c r="J3" s="62" t="str">
        <f>IFERROR(VLOOKUP(D3,DB!A:G,7,0),"")</f>
        <v>Good</v>
      </c>
      <c r="K3" s="87" t="s">
        <v>39108</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39109</v>
      </c>
      <c r="B4" s="18" t="str">
        <f>IFERROR(VLOOKUP(D4,DB!A:K,11,0),"")</f>
        <v>R2</v>
      </c>
      <c r="C4" s="18">
        <v>1</v>
      </c>
      <c r="D4" s="18" t="s">
        <v>27532</v>
      </c>
      <c r="E4" s="113" t="s">
        <v>39024</v>
      </c>
      <c r="F4" s="114">
        <v>45958.742083333331</v>
      </c>
      <c r="G4" s="115">
        <f ca="1">IFERROR(NOW()-F4,"-")</f>
        <v>6.9077805555571103</v>
      </c>
      <c r="H4" s="114">
        <v>45958.649699074071</v>
      </c>
      <c r="I4" s="18" t="str">
        <f>IFERROR(VLOOKUP(D4,DB!A:F,6,0),"")</f>
        <v>Generator-SG</v>
      </c>
      <c r="J4" s="18" t="str">
        <f>IFERROR(VLOOKUP(D4,DB!A:G,7,0),"")</f>
        <v>Dead</v>
      </c>
      <c r="K4" s="19" t="s">
        <v>39110</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s="176" customFormat="1" ht="31.5" customHeight="1">
      <c r="A5" s="178" t="s">
        <v>39111</v>
      </c>
      <c r="B5" s="62" t="str">
        <f>IFERROR(VLOOKUP(D5,DB!A:K,11,0),"")</f>
        <v>R2</v>
      </c>
      <c r="C5" s="62">
        <v>2</v>
      </c>
      <c r="D5" s="62" t="s">
        <v>8987</v>
      </c>
      <c r="E5" s="86" t="s">
        <v>39021</v>
      </c>
      <c r="F5" s="75">
        <v>45965.587280092594</v>
      </c>
      <c r="G5" s="76">
        <f ca="1">IFERROR(NOW()-F5,"-")</f>
        <v>6.2583796294347849E-2</v>
      </c>
      <c r="H5" s="75">
        <v>45965.574270833335</v>
      </c>
      <c r="I5" s="62" t="str">
        <f>IFERROR(VLOOKUP(D5,DB!A:F,6,0),"")</f>
        <v>SCECO</v>
      </c>
      <c r="J5" s="62" t="str">
        <f>IFERROR(VLOOKUP(D5,DB!A:G,7,0),"")</f>
        <v>Dead</v>
      </c>
      <c r="K5" s="87" t="s">
        <v>39112</v>
      </c>
      <c r="L5" s="62" t="str">
        <f>IFERROR(VLOOKUP(D5,DB!A:I,9,0),"")</f>
        <v>Latis</v>
      </c>
      <c r="M5" s="62"/>
      <c r="N5" s="62"/>
      <c r="O5" s="62"/>
      <c r="P5" s="62"/>
      <c r="Q5" s="62"/>
      <c r="R5" s="62"/>
      <c r="S5" s="62"/>
      <c r="T5" s="62"/>
      <c r="U5" s="62"/>
      <c r="V5" s="62"/>
      <c r="W5" s="62"/>
      <c r="X5" s="62"/>
      <c r="Y5" s="62"/>
      <c r="Z5" s="62"/>
      <c r="AA5" s="62"/>
      <c r="AB5" s="62"/>
      <c r="AC5" s="62"/>
      <c r="AD5" s="62"/>
      <c r="AE5" s="62"/>
      <c r="AF5" s="62"/>
      <c r="AG5" s="62"/>
      <c r="AH5" s="62"/>
      <c r="AI5" s="62"/>
      <c r="AJ5" s="62"/>
      <c r="AK5" s="62"/>
      <c r="AL5" s="62"/>
      <c r="AM5" s="62"/>
      <c r="AN5" s="62"/>
      <c r="AO5" s="62"/>
      <c r="AP5" s="62"/>
      <c r="AQ5" s="62"/>
      <c r="AR5" s="62"/>
      <c r="AS5" s="62"/>
      <c r="AT5" s="62"/>
      <c r="AU5" s="62"/>
      <c r="AV5" s="62"/>
      <c r="AW5" s="62"/>
      <c r="AX5" s="62"/>
      <c r="AY5" s="62"/>
      <c r="AZ5" s="62"/>
      <c r="BA5" s="62"/>
      <c r="BB5" s="62"/>
      <c r="BC5" s="62"/>
      <c r="BD5" s="62"/>
      <c r="BE5" s="62"/>
      <c r="BF5" s="62"/>
      <c r="BG5" s="62"/>
      <c r="BH5" s="62"/>
      <c r="BI5" s="62"/>
      <c r="BJ5" s="62"/>
      <c r="BK5" s="62"/>
      <c r="BL5" s="62"/>
      <c r="BM5" s="62"/>
      <c r="BN5" s="62"/>
      <c r="BO5" s="62"/>
      <c r="BP5" s="62"/>
      <c r="BQ5" s="62"/>
      <c r="BR5" s="62"/>
      <c r="BS5" s="62"/>
      <c r="BT5" s="62"/>
      <c r="BU5" s="62"/>
      <c r="BV5" s="62"/>
      <c r="BW5" s="62"/>
      <c r="BX5" s="62"/>
      <c r="BY5" s="62"/>
      <c r="BZ5" s="62"/>
      <c r="CA5" s="62"/>
      <c r="CB5" s="62"/>
      <c r="CC5" s="62"/>
      <c r="CD5" s="62"/>
      <c r="CE5" s="62"/>
      <c r="CF5" s="62"/>
      <c r="CG5" s="62"/>
      <c r="CH5" s="62"/>
      <c r="CI5" s="62"/>
      <c r="CJ5" s="177"/>
    </row>
    <row r="6" spans="1:88" ht="31.5" customHeight="1">
      <c r="A6" s="112"/>
      <c r="B6" s="18" t="str">
        <f>IFERROR(VLOOKUP(D6,DB!A:K,11,0),"")</f>
        <v/>
      </c>
      <c r="C6" s="18"/>
      <c r="D6" s="18"/>
      <c r="E6" s="113"/>
      <c r="F6" s="114"/>
      <c r="G6" s="115">
        <f ca="1">IFERROR(NOW()-F6,"-")</f>
        <v>45965.649863888888</v>
      </c>
      <c r="H6" s="11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45965.649863888888</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45965.649863888888</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45965.649863888888</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45965.649863888888</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45965.649863888888</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45965.649863888888</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45965.649863888888</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45965.649863888888</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45965.649863888888</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45965.649863888888</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45965.649863888888</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45965.649863888888</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45965.649863888888</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45965.649863888888</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45965.649863888888</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45965.649863888888</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45965.649863888888</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45965.649863888888</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45965.649863888888</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45965.649863888888</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45965.649863888888</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45965.649863888888</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45965.649863888888</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45965.649863888888</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45965.649863888888</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45965.649863888888</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45965.649863888888</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45965.649863888888</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45965.649863888888</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45965.649863888888</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45965.649863888888</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45965.649863888888</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45965.649863888888</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45965.649863888888</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45965.649863888888</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45965.649863888888</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45965.649863888888</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45965.649863888888</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45965.649863888888</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45965.649863888888</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45965.649863888888</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45965.649863888888</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45965.649863888888</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45965.649863888888</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45965.649863888888</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45965.649863888888</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45965.649863888888</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45965.649863888888</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45965.649863888888</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45965.649863888888</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45965.649863888888</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45965.649863888888</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45965.649863888888</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45965.649863888888</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45965.649863888888</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45965.649863888888</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45965.649863888888</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45965.649863888888</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45965.649863888888</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45965.649863888888</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45965.649863888888</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45965.649863888888</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45965.649863888888</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45965.649863888888</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45965.649863888888</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45965.649863888888</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45965.649863888888</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45965.649863888888</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45965.649863888888</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45965.649863888888</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45965.649863888888</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45965.649863888888</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45965.649863888888</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45965.649863888888</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45965.649863888888</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45965.649863888888</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45965.649863888888</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45965.649863888888</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45965.649863888888</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45965.649863888888</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45965.649863888888</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45965.649863888888</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45965.649863888888</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45965.649863888888</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45965.649863888888</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45965.649863888888</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45965.649863888888</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45965.649863888888</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45965.649863888888</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45965.649863888888</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45965.649863888888</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45965.649863888888</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45965.649863888888</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45965.649863888888</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45965.649863888888</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45965.649863888888</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45965.649863888888</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45965.649863888888</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45965.649863888888</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45965.649863888888</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45965.649863888888</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45965.649863888888</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45965.649863888888</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45965.649863888888</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45965.649863888888</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45965.649863888888</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45965.649863888888</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45965.649863888888</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12"/>
      <c r="B115" s="18" t="str">
        <f>IFERROR(VLOOKUP(D115,DB!A:K,11,0),"")</f>
        <v/>
      </c>
      <c r="C115" s="18"/>
      <c r="D115" s="18"/>
      <c r="E115" s="113"/>
      <c r="F115" s="114"/>
      <c r="G115" s="115">
        <f ca="1">IFERROR(NOW()-F115,"-")</f>
        <v>45965.649863888888</v>
      </c>
      <c r="H115" s="11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0"/>
    </row>
    <row r="116" spans="1:88" ht="31.5" customHeight="1">
      <c r="A116" s="112"/>
      <c r="B116" s="18" t="str">
        <f>IFERROR(VLOOKUP(D116,DB!A:K,11,0),"")</f>
        <v/>
      </c>
      <c r="C116" s="18"/>
      <c r="D116" s="18"/>
      <c r="E116" s="113"/>
      <c r="F116" s="114"/>
      <c r="G116" s="115">
        <f ca="1">IFERROR(NOW()-F116,"-")</f>
        <v>45965.649863888888</v>
      </c>
      <c r="H116" s="11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0"/>
    </row>
    <row r="117" spans="1:88" ht="31.5" customHeight="1">
      <c r="A117" s="160"/>
      <c r="B117" s="161" t="str">
        <f>IFERROR(VLOOKUP(D117,DB!A:K,11,0),"")</f>
        <v/>
      </c>
      <c r="C117" s="161"/>
      <c r="D117" s="161"/>
      <c r="E117" s="162"/>
      <c r="F117" s="163"/>
      <c r="G117" s="164">
        <f ca="1">IFERROR(NOW()-F117,"-")</f>
        <v>45965.649863888888</v>
      </c>
      <c r="H117" s="163"/>
      <c r="I117" s="161" t="str">
        <f>IFERROR(VLOOKUP(D117,DB!A:F,6,0),"")</f>
        <v/>
      </c>
      <c r="J117" s="161" t="str">
        <f>IFERROR(VLOOKUP(D117,DB!A:G,7,0),"")</f>
        <v/>
      </c>
      <c r="K117" s="165"/>
      <c r="L117" s="161" t="str">
        <f>IFERROR(VLOOKUP(D117,DB!A:I,9,0),"")</f>
        <v/>
      </c>
      <c r="M117" s="161"/>
      <c r="N117" s="161"/>
      <c r="O117" s="161"/>
      <c r="P117" s="161"/>
      <c r="Q117" s="161"/>
      <c r="R117" s="161"/>
      <c r="S117" s="161"/>
      <c r="T117" s="161"/>
      <c r="U117" s="161"/>
      <c r="V117" s="161"/>
      <c r="W117" s="161"/>
      <c r="X117" s="161"/>
      <c r="Y117" s="161"/>
      <c r="Z117" s="161"/>
      <c r="AA117" s="161"/>
      <c r="AB117" s="161"/>
      <c r="AC117" s="161"/>
      <c r="AD117" s="161"/>
      <c r="AE117" s="161"/>
      <c r="AF117" s="161"/>
      <c r="AG117" s="161"/>
      <c r="AH117" s="161"/>
      <c r="AI117" s="161"/>
      <c r="AJ117" s="161"/>
      <c r="AK117" s="161"/>
      <c r="AL117" s="161"/>
      <c r="AM117" s="161"/>
      <c r="AN117" s="161"/>
      <c r="AO117" s="161"/>
      <c r="AP117" s="161"/>
      <c r="AQ117" s="161"/>
      <c r="AR117" s="161"/>
      <c r="AS117" s="161"/>
      <c r="AT117" s="161"/>
      <c r="AU117" s="161"/>
      <c r="AV117" s="161"/>
      <c r="AW117" s="161"/>
      <c r="AX117" s="161"/>
      <c r="AY117" s="161"/>
      <c r="AZ117" s="161"/>
      <c r="BA117" s="161"/>
      <c r="BB117" s="161"/>
      <c r="BC117" s="161"/>
      <c r="BD117" s="161"/>
      <c r="BE117" s="161"/>
      <c r="BF117" s="161"/>
      <c r="BG117" s="161"/>
      <c r="BH117" s="161"/>
      <c r="BI117" s="161"/>
      <c r="BJ117" s="161"/>
      <c r="BK117" s="161"/>
      <c r="BL117" s="161"/>
      <c r="BM117" s="161"/>
      <c r="BN117" s="161"/>
      <c r="BO117" s="161"/>
      <c r="BP117" s="161"/>
      <c r="BQ117" s="161"/>
      <c r="BR117" s="161"/>
      <c r="BS117" s="161"/>
      <c r="BT117" s="161"/>
      <c r="BU117" s="161"/>
      <c r="BV117" s="161"/>
      <c r="BW117" s="161"/>
      <c r="BX117" s="161"/>
      <c r="BY117" s="161"/>
      <c r="BZ117" s="161"/>
      <c r="CA117" s="161"/>
      <c r="CB117" s="161"/>
      <c r="CC117" s="161"/>
      <c r="CD117" s="161"/>
      <c r="CE117" s="161"/>
      <c r="CF117" s="161"/>
      <c r="CG117" s="161"/>
      <c r="CH117" s="161"/>
      <c r="CI117" s="161"/>
      <c r="CJ117" s="166"/>
    </row>
  </sheetData>
  <dataValidations count="2">
    <dataValidation allowBlank="1" showInputMessage="1" showErrorMessage="1" sqref="E1" xr:uid="{4D935161-CDD3-4592-B877-3FB59C99E142}"/>
    <dataValidation type="list" allowBlank="1" showInputMessage="1" showErrorMessage="1" sqref="E3:E11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6"/>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c r="B2" s="62" t="str">
        <f>IFERROR(VLOOKUP(D2,DB!A:K,11,0),"")</f>
        <v/>
      </c>
      <c r="C2" s="18"/>
      <c r="D2" s="62"/>
      <c r="E2" s="18"/>
      <c r="F2" s="20"/>
      <c r="G2" s="21">
        <f t="shared" ref="G2:G27" ca="1" si="0">IFERROR(NOW()-F2,"-")</f>
        <v>45965.649863888888</v>
      </c>
      <c r="H2" s="22"/>
      <c r="I2" s="19" t="str">
        <f>IFERROR(VLOOKUP(D2,DB!A:F,6,0),"")</f>
        <v/>
      </c>
      <c r="J2" s="18" t="str">
        <f>IFERROR(VLOOKUP(D2,DB!A:G,7,0),"")</f>
        <v/>
      </c>
      <c r="K2" s="46"/>
      <c r="L2" s="23" t="str">
        <f>IFERROR(VLOOKUP(D2,DB!A:I,9,0),"")</f>
        <v/>
      </c>
    </row>
    <row r="3" spans="1:13" ht="15" customHeight="1">
      <c r="A3" s="19"/>
      <c r="B3" s="62" t="str">
        <f>IFERROR(VLOOKUP(D3,DB!A:K,11,0),"")</f>
        <v/>
      </c>
      <c r="C3" s="18"/>
      <c r="D3"/>
      <c r="E3" s="18"/>
      <c r="F3" s="20"/>
      <c r="G3" s="21">
        <f t="shared" ca="1" si="0"/>
        <v>45965.649863888888</v>
      </c>
      <c r="H3" s="22"/>
      <c r="I3" s="19" t="str">
        <f>IFERROR(VLOOKUP(D3,DB!A:F,6,0),"")</f>
        <v/>
      </c>
      <c r="J3" s="18" t="str">
        <f>IFERROR(VLOOKUP(D3,DB!A:G,7,0),"")</f>
        <v/>
      </c>
      <c r="K3" s="46"/>
      <c r="L3" s="23" t="str">
        <f>IFERROR(VLOOKUP(D3,DB!A:I,9,0),"")</f>
        <v/>
      </c>
    </row>
    <row r="4" spans="1:13" ht="15" customHeight="1">
      <c r="A4" s="19"/>
      <c r="B4" s="62" t="str">
        <f>IFERROR(VLOOKUP(D4,DB!A:K,11,0),"")</f>
        <v/>
      </c>
      <c r="C4" s="18"/>
      <c r="D4" s="18"/>
      <c r="E4" s="18"/>
      <c r="F4" s="20"/>
      <c r="G4" s="21">
        <f t="shared" ca="1" si="0"/>
        <v>45965.649863888888</v>
      </c>
      <c r="H4" s="22"/>
      <c r="I4" s="19" t="str">
        <f>IFERROR(VLOOKUP(D4,DB!A:F,6,0),"")</f>
        <v/>
      </c>
      <c r="J4" s="18" t="str">
        <f>IFERROR(VLOOKUP(D4,DB!A:G,7,0),"")</f>
        <v/>
      </c>
      <c r="K4" s="46"/>
      <c r="L4" s="23" t="str">
        <f>IFERROR(VLOOKUP(D4,DB!A:I,9,0),"")</f>
        <v/>
      </c>
    </row>
    <row r="5" spans="1:13" ht="15" customHeight="1">
      <c r="A5" s="19"/>
      <c r="B5" s="62" t="str">
        <f>IFERROR(VLOOKUP(D5,DB!A:K,11,0),"")</f>
        <v/>
      </c>
      <c r="C5" s="18"/>
      <c r="D5" s="18"/>
      <c r="E5" s="18"/>
      <c r="F5" s="20"/>
      <c r="G5" s="21">
        <f t="shared" ca="1" si="0"/>
        <v>45965.649863888888</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45965.649863888888</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45965.649863888888</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45965.649863888888</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45965.649863888888</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45965.649863888888</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45965.649863888888</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45965.649863888888</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45965.649863888888</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45965.649863888888</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45965.649863888888</v>
      </c>
      <c r="H15" s="22" t="s">
        <v>39113</v>
      </c>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45965.649863888888</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45965.649863888888</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45965.649863888888</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45965.649863888888</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45965.649863888888</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45965.649863888888</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45965.649863888888</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45965.649863888888</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45965.649863888888</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45965.649863888888</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45965.649863888888</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45965.649863888888</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ref="G28:G91" ca="1" si="1">IFERROR(NOW()-F28,"-")</f>
        <v>45965.649863888888</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1"/>
        <v>45965.649863888888</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1"/>
        <v>45965.649863888888</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1"/>
        <v>45965.649863888888</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1"/>
        <v>45965.649863888888</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1"/>
        <v>45965.649863888888</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1"/>
        <v>45965.649863888888</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1"/>
        <v>45965.649863888888</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1"/>
        <v>45965.649863888888</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1"/>
        <v>45965.649863888888</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1"/>
        <v>45965.649863888888</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1"/>
        <v>45965.649863888888</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1"/>
        <v>45965.649863888888</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1"/>
        <v>45965.649863888888</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1"/>
        <v>45965.649863888888</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45965.649863888888</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45965.649863888888</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45965.649863888888</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45965.649863888888</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45965.649863888888</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45965.649863888888</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45965.649863888888</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45965.649863888888</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45965.649863888888</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45965.649863888888</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45965.649863888888</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45965.649863888888</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45965.649863888888</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45965.649863888888</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45965.649863888888</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45965.649863888888</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45965.649863888888</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45965.649863888888</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45965.649863888888</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45965.649863888888</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45965.649863888888</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45965.649863888888</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45965.649863888888</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45965.649863888888</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45965.649863888888</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45965.649863888888</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45965.649863888888</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45965.649863888888</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45965.649863888888</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45965.649863888888</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45965.649863888888</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45965.649863888888</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45965.649863888888</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45965.649863888888</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45965.649863888888</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45965.649863888888</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45965.649863888888</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45965.649863888888</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45965.649863888888</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45965.649863888888</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45965.649863888888</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45965.649863888888</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45965.649863888888</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45965.649863888888</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45965.649863888888</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45965.649863888888</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45965.649863888888</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45965.649863888888</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45965.649863888888</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ref="G92:G155" ca="1" si="2">IFERROR(NOW()-F92,"-")</f>
        <v>45965.649863888888</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2"/>
        <v>45965.649863888888</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2"/>
        <v>45965.649863888888</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2"/>
        <v>45965.649863888888</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2"/>
        <v>45965.649863888888</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2"/>
        <v>45965.649863888888</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2"/>
        <v>45965.649863888888</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2"/>
        <v>45965.649863888888</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2"/>
        <v>45965.649863888888</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2"/>
        <v>45965.649863888888</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2"/>
        <v>45965.649863888888</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2"/>
        <v>45965.649863888888</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2"/>
        <v>45965.649863888888</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2"/>
        <v>45965.649863888888</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2"/>
        <v>45965.649863888888</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45965.649863888888</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45965.649863888888</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45965.649863888888</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45965.649863888888</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45965.649863888888</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45965.649863888888</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45965.649863888888</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45965.649863888888</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45965.649863888888</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45965.649863888888</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45965.649863888888</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45965.649863888888</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45965.649863888888</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45965.649863888888</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45965.649863888888</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45965.649863888888</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45965.649863888888</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45965.649863888888</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45965.649863888888</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45965.649863888888</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45965.649863888888</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45965.649863888888</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45965.649863888888</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45965.649863888888</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45965.649863888888</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45965.649863888888</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45965.649863888888</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45965.649863888888</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45965.649863888888</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45965.649863888888</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45965.649863888888</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45965.649863888888</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45965.649863888888</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45965.649863888888</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45965.649863888888</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45965.649863888888</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45965.649863888888</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45965.649863888888</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45965.649863888888</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45965.649863888888</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45965.649863888888</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45965.649863888888</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45965.649863888888</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45965.649863888888</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45965.649863888888</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45965.649863888888</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45965.649863888888</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45965.649863888888</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45965.649863888888</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ref="G156:G219" ca="1" si="3">IFERROR(NOW()-F156,"-")</f>
        <v>45965.649863888888</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3"/>
        <v>45965.649863888888</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3"/>
        <v>45965.649863888888</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3"/>
        <v>45965.649863888888</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3"/>
        <v>45965.649863888888</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3"/>
        <v>45965.649863888888</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3"/>
        <v>45965.649863888888</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3"/>
        <v>45965.649863888888</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3"/>
        <v>45965.649863888888</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3"/>
        <v>45965.649863888888</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3"/>
        <v>45965.649863888888</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3"/>
        <v>45965.649863888888</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3"/>
        <v>45965.649863888888</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3"/>
        <v>45965.649863888888</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3"/>
        <v>45965.649863888888</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45965.649863888888</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45965.649863888888</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45965.649863888888</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45965.649863888888</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45965.649863888888</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45965.649863888888</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45965.649863888888</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45965.649863888888</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45965.649863888888</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45965.649863888888</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45965.649863888888</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45965.649863888888</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45965.649863888888</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45965.649863888888</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45965.649863888888</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45965.649863888888</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45965.649863888888</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45965.649863888888</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45965.649863888888</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45965.649863888888</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45965.649863888888</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45965.649863888888</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45965.649863888888</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45965.649863888888</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45965.649863888888</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45965.649863888888</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45965.649863888888</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45965.649863888888</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45965.649863888888</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45965.649863888888</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45965.649863888888</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45965.649863888888</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45965.649863888888</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45965.649863888888</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45965.649863888888</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45965.649863888888</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45965.649863888888</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45965.649863888888</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45965.649863888888</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45965.649863888888</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45965.649863888888</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45965.649863888888</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45965.649863888888</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45965.649863888888</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45965.649863888888</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45965.649863888888</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45965.649863888888</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45965.649863888888</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45965.649863888888</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ref="G220:G283" ca="1" si="4">IFERROR(NOW()-F220,"-")</f>
        <v>45965.649863888888</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4"/>
        <v>45965.649863888888</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4"/>
        <v>45965.649863888888</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4"/>
        <v>45965.649863888888</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4"/>
        <v>45965.649863888888</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4"/>
        <v>45965.649863888888</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4"/>
        <v>45965.649863888888</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4"/>
        <v>45965.649863888888</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4"/>
        <v>45965.649863888888</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4"/>
        <v>45965.649863888888</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4"/>
        <v>45965.649863888888</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4"/>
        <v>45965.649863888888</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4"/>
        <v>45965.649863888888</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4"/>
        <v>45965.649863888888</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4"/>
        <v>45965.649863888888</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45965.649863888888</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45965.649863888888</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45965.649863888888</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45965.649863888888</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45965.649863888888</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45965.649863888888</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45965.649863888888</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45965.649863888888</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45965.649863888888</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45965.649863888888</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45965.649863888888</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45965.649863888888</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45965.649863888888</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45965.649863888888</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45965.649863888888</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45965.649863888888</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45965.649863888888</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45965.649863888888</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45965.649863888888</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45965.649863888888</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45965.649863888888</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45965.649863888888</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45965.649863888888</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45965.649863888888</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45965.649863888888</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45965.649863888888</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45965.649863888888</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45965.649863888888</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45965.649863888888</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45965.649863888888</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45965.649863888888</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45965.649863888888</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45965.649863888888</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45965.649863888888</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45965.649863888888</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45965.649863888888</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45965.649863888888</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45965.649863888888</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45965.649863888888</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45965.649863888888</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45965.649863888888</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45965.649863888888</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45965.649863888888</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45965.649863888888</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45965.649863888888</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45965.649863888888</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45965.649863888888</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45965.649863888888</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45965.649863888888</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ref="G284:G347" ca="1" si="5">IFERROR(NOW()-F284,"-")</f>
        <v>45965.649863888888</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5"/>
        <v>45965.649863888888</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5"/>
        <v>45965.649863888888</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5"/>
        <v>45965.649863888888</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5"/>
        <v>45965.649863888888</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5"/>
        <v>45965.649863888888</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5"/>
        <v>45965.649863888888</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5"/>
        <v>45965.649863888888</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5"/>
        <v>45965.649863888888</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5"/>
        <v>45965.649863888888</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5"/>
        <v>45965.649863888888</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5"/>
        <v>45965.649863888888</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5"/>
        <v>45965.649863888888</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5"/>
        <v>45965.649863888888</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5"/>
        <v>45965.649863888888</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45965.649863888888</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45965.649863888888</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45965.649863888888</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45965.649863888888</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45965.649863888888</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45965.649863888888</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45965.649863888888</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45965.649863888888</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45965.649863888888</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45965.649863888888</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45965.649863888888</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45965.649863888888</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45965.649863888888</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45965.649863888888</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45965.649863888888</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45965.649863888888</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45965.649863888888</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45965.649863888888</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45965.649863888888</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45965.649863888888</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45965.649863888888</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45965.649863888888</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45965.649863888888</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45965.649863888888</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45965.649863888888</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45965.649863888888</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45965.649863888888</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45965.649863888888</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45965.649863888888</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45965.649863888888</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45965.649863888888</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45965.649863888888</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45965.649863888888</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45965.649863888888</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45965.649863888888</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45965.649863888888</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45965.649863888888</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45965.649863888888</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45965.649863888888</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45965.649863888888</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45965.649863888888</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45965.649863888888</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45965.649863888888</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45965.649863888888</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45965.649863888888</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45965.649863888888</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45965.649863888888</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45965.649863888888</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45965.649863888888</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ref="G348:G411" ca="1" si="6">IFERROR(NOW()-F348,"-")</f>
        <v>45965.649863888888</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6"/>
        <v>45965.649863888888</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6"/>
        <v>45965.649863888888</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6"/>
        <v>45965.649863888888</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6"/>
        <v>45965.649863888888</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6"/>
        <v>45965.649863888888</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6"/>
        <v>45965.649863888888</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6"/>
        <v>45965.649863888888</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6"/>
        <v>45965.649863888888</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6"/>
        <v>45965.649863888888</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6"/>
        <v>45965.649863888888</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6"/>
        <v>45965.649863888888</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6"/>
        <v>45965.649863888888</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6"/>
        <v>45965.649863888888</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6"/>
        <v>45965.649863888888</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45965.649863888888</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45965.649863888888</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45965.649863888888</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45965.649863888888</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45965.649863888888</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45965.649863888888</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45965.649863888888</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45965.649863888888</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45965.649863888888</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45965.649863888888</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45965.649863888888</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45965.649863888888</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45965.649863888888</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45965.649863888888</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45965.649863888888</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45965.649863888888</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45965.649863888888</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45965.649863888888</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45965.649863888888</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45965.649863888888</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45965.649863888888</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45965.649863888888</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45965.649863888888</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45965.649863888888</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45965.649863888888</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45965.649863888888</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45965.649863888888</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45965.649863888888</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45965.649863888888</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45965.649863888888</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45965.649863888888</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45965.649863888888</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45965.649863888888</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45965.649863888888</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45965.649863888888</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45965.649863888888</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45965.649863888888</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45965.649863888888</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45965.649863888888</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45965.649863888888</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45965.649863888888</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45965.649863888888</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45965.649863888888</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45965.649863888888</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45965.649863888888</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45965.649863888888</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45965.649863888888</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45965.649863888888</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45965.649863888888</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ref="G412:G475" ca="1" si="7">IFERROR(NOW()-F412,"-")</f>
        <v>45965.649863888888</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7"/>
        <v>45965.649863888888</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7"/>
        <v>45965.649863888888</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7"/>
        <v>45965.649863888888</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7"/>
        <v>45965.649863888888</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7"/>
        <v>45965.649863888888</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7"/>
        <v>45965.649863888888</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7"/>
        <v>45965.649863888888</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7"/>
        <v>45965.649863888888</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7"/>
        <v>45965.649863888888</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7"/>
        <v>45965.649863888888</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7"/>
        <v>45965.649863888888</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7"/>
        <v>45965.649863888888</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7"/>
        <v>45965.649863888888</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7"/>
        <v>45965.649863888888</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45965.649863888888</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45965.649863888888</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45965.649863888888</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45965.649863888888</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45965.649863888888</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45965.649863888888</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45965.649863888888</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45965.649863888888</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45965.649863888888</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45965.649863888888</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45965.649863888888</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45965.649863888888</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45965.649863888888</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45965.649863888888</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45965.649863888888</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45965.649863888888</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45965.649863888888</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45965.649863888888</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45965.649863888888</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45965.649863888888</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45965.649863888888</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45965.649863888888</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45965.649863888888</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45965.649863888888</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45965.649863888888</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45965.649863888888</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45965.649863888888</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45965.649863888888</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45965.649863888888</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45965.649863888888</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45965.649863888888</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45965.649863888888</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45965.649863888888</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45965.649863888888</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45965.649863888888</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45965.649863888888</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45965.649863888888</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45965.649863888888</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45965.649863888888</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45965.649863888888</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45965.649863888888</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45965.649863888888</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45965.649863888888</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45965.649863888888</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45965.649863888888</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45965.649863888888</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45965.649863888888</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45965.649863888888</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45965.649863888888</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ref="G476:G539" ca="1" si="8">IFERROR(NOW()-F476,"-")</f>
        <v>45965.649863888888</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8"/>
        <v>45965.649863888888</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8"/>
        <v>45965.649863888888</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8"/>
        <v>45965.649863888888</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8"/>
        <v>45965.649863888888</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8"/>
        <v>45965.649863888888</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8"/>
        <v>45965.649863888888</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8"/>
        <v>45965.649863888888</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8"/>
        <v>45965.649863888888</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8"/>
        <v>45965.649863888888</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8"/>
        <v>45965.649863888888</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8"/>
        <v>45965.649863888888</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8"/>
        <v>45965.649863888888</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8"/>
        <v>45965.649863888888</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8"/>
        <v>45965.649863888888</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45965.649863888888</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45965.649863888888</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45965.649863888888</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45965.649863888888</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45965.649863888888</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45965.649863888888</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45965.649863888888</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45965.649863888888</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45965.649863888888</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45965.649863888888</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45965.649863888888</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45965.649863888888</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45965.649863888888</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45965.649863888888</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45965.649863888888</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45965.649863888888</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45965.649863888888</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45965.649863888888</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45965.649863888888</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45965.649863888888</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45965.649863888888</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45965.649863888888</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45965.649863888888</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45965.649863888888</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45965.649863888888</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45965.649863888888</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45965.649863888888</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45965.649863888888</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45965.649863888888</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45965.649863888888</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45965.649863888888</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45965.649863888888</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45965.649863888888</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45965.649863888888</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45965.649863888888</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45965.649863888888</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45965.649863888888</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45965.649863888888</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45965.649863888888</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45965.649863888888</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45965.649863888888</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45965.649863888888</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45965.649863888888</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45965.649863888888</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45965.649863888888</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45965.649863888888</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45965.649863888888</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45965.649863888888</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45965.649863888888</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ref="G540:G603" ca="1" si="9">IFERROR(NOW()-F540,"-")</f>
        <v>45965.649863888888</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9"/>
        <v>45965.649863888888</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9"/>
        <v>45965.649863888888</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9"/>
        <v>45965.649863888888</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9"/>
        <v>45965.649863888888</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9"/>
        <v>45965.649863888888</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9"/>
        <v>45965.649863888888</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9"/>
        <v>45965.649863888888</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9"/>
        <v>45965.649863888888</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9"/>
        <v>45965.649863888888</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9"/>
        <v>45965.649863888888</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9"/>
        <v>45965.649863888888</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9"/>
        <v>45965.649863888888</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9"/>
        <v>45965.649863888888</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9"/>
        <v>45965.649863888888</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45965.649863888888</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45965.649863888888</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45965.649863888888</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45965.649863888888</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45965.649863888888</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45965.649863888888</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45965.649863888888</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45965.649863888888</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45965.649863888888</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45965.649863888888</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45965.649863888888</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45965.649863888888</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45965.649863888888</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45965.649863888888</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45965.649863888888</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45965.649863888888</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45965.649863888888</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45965.649863888888</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45965.649863888888</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45965.649863888888</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45965.649863888888</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45965.649863888888</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45965.649863888888</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45965.649863888888</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45965.649863888888</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45965.649863888888</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45965.649863888888</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45965.649863888888</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45965.649863888888</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45965.649863888888</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45965.649863888888</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45965.649863888888</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45965.649863888888</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45965.649863888888</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45965.649863888888</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45965.649863888888</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45965.649863888888</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45965.649863888888</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45965.649863888888</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45965.649863888888</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45965.649863888888</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45965.649863888888</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45965.649863888888</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45965.649863888888</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45965.649863888888</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45965.649863888888</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45965.649863888888</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45965.649863888888</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45965.649863888888</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ref="G604:G667" ca="1" si="10">IFERROR(NOW()-F604,"-")</f>
        <v>45965.649863888888</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10"/>
        <v>45965.649863888888</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10"/>
        <v>45965.649863888888</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10"/>
        <v>45965.649863888888</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10"/>
        <v>45965.649863888888</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10"/>
        <v>45965.649863888888</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10"/>
        <v>45965.649863888888</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10"/>
        <v>45965.649863888888</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10"/>
        <v>45965.649863888888</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10"/>
        <v>45965.649863888888</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10"/>
        <v>45965.649863888888</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10"/>
        <v>45965.649863888888</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10"/>
        <v>45965.649863888888</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10"/>
        <v>45965.649863888888</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10"/>
        <v>45965.649863888888</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45965.649863888888</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45965.649863888888</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45965.649863888888</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45965.649863888888</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45965.649863888888</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45965.649863888888</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45965.649863888888</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45965.649863888888</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45965.649863888888</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45965.649863888888</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45965.649863888888</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45965.649863888888</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45965.649863888888</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45965.649863888888</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45965.649863888888</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45965.649863888888</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45965.649863888888</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45965.649863888888</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45965.649863888888</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45965.649863888888</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45965.649863888888</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45965.649863888888</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45965.649863888888</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45965.649863888888</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45965.649863888888</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45965.649863888888</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45965.649863888888</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45965.649863888888</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45965.649863888888</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45965.649863888888</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45965.649863888888</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45965.649863888888</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45965.649863888888</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45965.649863888888</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45965.649863888888</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45965.649863888888</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45965.649863888888</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45965.649863888888</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45965.649863888888</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45965.649863888888</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45965.649863888888</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45965.649863888888</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45965.649863888888</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45965.649863888888</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45965.649863888888</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45965.649863888888</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45965.649863888888</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45965.649863888888</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45965.649863888888</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ref="G668:G731" ca="1" si="11">IFERROR(NOW()-F668,"-")</f>
        <v>45965.649863888888</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1"/>
        <v>45965.649863888888</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1"/>
        <v>45965.649863888888</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1"/>
        <v>45965.649863888888</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1"/>
        <v>45965.649863888888</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1"/>
        <v>45965.649863888888</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1"/>
        <v>45965.649863888888</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1"/>
        <v>45965.649863888888</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1"/>
        <v>45965.649863888888</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1"/>
        <v>45965.649863888888</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1"/>
        <v>45965.649863888888</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1"/>
        <v>45965.649863888888</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1"/>
        <v>45965.649863888888</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1"/>
        <v>45965.649863888888</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1"/>
        <v>45965.649863888888</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45965.649863888888</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45965.649863888888</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45965.649863888888</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45965.649863888888</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45965.649863888888</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45965.649863888888</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45965.649863888888</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45965.649863888888</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45965.649863888888</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45965.649863888888</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45965.649863888888</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45965.649863888888</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45965.649863888888</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45965.649863888888</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45965.649863888888</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45965.649863888888</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45965.649863888888</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45965.649863888888</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45965.649863888888</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45965.649863888888</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45965.649863888888</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45965.649863888888</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45965.649863888888</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45965.649863888888</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45965.649863888888</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45965.649863888888</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45965.649863888888</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45965.649863888888</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45965.649863888888</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45965.649863888888</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45965.649863888888</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45965.649863888888</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45965.649863888888</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45965.649863888888</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45965.649863888888</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45965.649863888888</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45965.649863888888</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45965.649863888888</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45965.649863888888</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45965.649863888888</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45965.649863888888</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45965.649863888888</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45965.649863888888</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45965.649863888888</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45965.649863888888</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45965.649863888888</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45965.649863888888</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45965.649863888888</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45965.649863888888</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ref="G732:G795" ca="1" si="12">IFERROR(NOW()-F732,"-")</f>
        <v>45965.649863888888</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2"/>
        <v>45965.649863888888</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2"/>
        <v>45965.649863888888</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2"/>
        <v>45965.649863888888</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2"/>
        <v>45965.649863888888</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2"/>
        <v>45965.649863888888</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2"/>
        <v>45965.649863888888</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2"/>
        <v>45965.649863888888</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2"/>
        <v>45965.649863888888</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2"/>
        <v>45965.649863888888</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2"/>
        <v>45965.649863888888</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2"/>
        <v>45965.649863888888</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2"/>
        <v>45965.649863888888</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2"/>
        <v>45965.649863888888</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2"/>
        <v>45965.649863888888</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45965.649863888888</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45965.649863888888</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45965.649863888888</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45965.649863888888</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45965.649863888888</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45965.649863888888</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45965.649863888888</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45965.649863888888</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45965.649863888888</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45965.649863888888</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45965.649863888888</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45965.649863888888</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45965.649863888888</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45965.649863888888</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45965.649863888888</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45965.649863888888</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45965.649863888888</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45965.649863888888</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45965.649863888888</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45965.649863888888</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45965.649863888888</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45965.649863888888</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45965.649863888888</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45965.649863888888</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45965.649863888888</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45965.649863888888</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45965.649863888888</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45965.649863888888</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45965.649863888888</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45965.649863888888</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45965.649863888888</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45965.649863888888</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45965.649863888888</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45965.649863888888</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45965.649863888888</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45965.649863888888</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45965.649863888888</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45965.649863888888</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45965.649863888888</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45965.649863888888</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45965.649863888888</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45965.649863888888</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45965.649863888888</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45965.649863888888</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45965.649863888888</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45965.649863888888</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45965.649863888888</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45965.649863888888</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45965.649863888888</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ref="G796:G859" ca="1" si="13">IFERROR(NOW()-F796,"-")</f>
        <v>45965.649863888888</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3"/>
        <v>45965.649863888888</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3"/>
        <v>45965.649863888888</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3"/>
        <v>45965.649863888888</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3"/>
        <v>45965.649863888888</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3"/>
        <v>45965.649863888888</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3"/>
        <v>45965.649863888888</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3"/>
        <v>45965.649863888888</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3"/>
        <v>45965.649863888888</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3"/>
        <v>45965.649863888888</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3"/>
        <v>45965.649863888888</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3"/>
        <v>45965.649863888888</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3"/>
        <v>45965.649863888888</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3"/>
        <v>45965.649863888888</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3"/>
        <v>45965.649863888888</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45965.649863888888</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45965.649863888888</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45965.649863888888</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45965.649863888888</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45965.649863888888</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45965.649863888888</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45965.649863888888</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45965.649863888888</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45965.649863888888</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45965.649863888888</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45965.649863888888</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45965.649863888888</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45965.649863888888</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45965.649863888888</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45965.649863888888</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45965.649863888888</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45965.649863888888</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45965.649863888888</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45965.649863888888</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45965.649863888888</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45965.649863888888</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45965.649863888888</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45965.649863888888</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45965.649863888888</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45965.649863888888</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45965.649863888888</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45965.649863888888</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45965.649863888888</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45965.649863888888</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45965.649863888888</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45965.649863888888</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45965.649863888888</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45965.649863888888</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45965.649863888888</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45965.649863888888</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45965.649863888888</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45965.649863888888</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45965.649863888888</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45965.649863888888</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45965.649863888888</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45965.649863888888</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45965.649863888888</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45965.649863888888</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45965.649863888888</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45965.649863888888</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45965.649863888888</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45965.649863888888</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45965.649863888888</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45965.649863888888</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ref="G860:G923" ca="1" si="14">IFERROR(NOW()-F860,"-")</f>
        <v>45965.649863888888</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4"/>
        <v>45965.649863888888</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4"/>
        <v>45965.649863888888</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4"/>
        <v>45965.649863888888</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4"/>
        <v>45965.649863888888</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4"/>
        <v>45965.649863888888</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4"/>
        <v>45965.649863888888</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4"/>
        <v>45965.649863888888</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4"/>
        <v>45965.649863888888</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4"/>
        <v>45965.649863888888</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4"/>
        <v>45965.649863888888</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4"/>
        <v>45965.649863888888</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4"/>
        <v>45965.649863888888</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4"/>
        <v>45965.649863888888</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4"/>
        <v>45965.649863888888</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45965.649863888888</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45965.649863888888</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45965.649863888888</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45965.649863888888</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45965.649863888888</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45965.649863888888</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45965.649863888888</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45965.649863888888</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45965.649863888888</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45965.649863888888</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45965.649863888888</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45965.649863888888</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45965.649863888888</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45965.649863888888</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45965.649863888888</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45965.649863888888</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45965.649863888888</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45965.649863888888</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45965.649863888888</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45965.649863888888</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45965.649863888888</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45965.649863888888</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45965.649863888888</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45965.649863888888</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45965.649863888888</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45965.649863888888</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45965.649863888888</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45965.649863888888</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45965.649863888888</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45965.649863888888</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45965.649863888888</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45965.649863888888</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45965.649863888888</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45965.649863888888</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45965.649863888888</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45965.649863888888</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45965.649863888888</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45965.649863888888</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45965.649863888888</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45965.649863888888</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45965.649863888888</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45965.649863888888</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45965.649863888888</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45965.649863888888</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45965.649863888888</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45965.649863888888</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45965.649863888888</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45965.649863888888</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45965.649863888888</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ref="G924:G987" ca="1" si="15">IFERROR(NOW()-F924,"-")</f>
        <v>45965.649863888888</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5"/>
        <v>45965.649863888888</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5"/>
        <v>45965.649863888888</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5"/>
        <v>45965.649863888888</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5"/>
        <v>45965.649863888888</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5"/>
        <v>45965.649863888888</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5"/>
        <v>45965.649863888888</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5"/>
        <v>45965.649863888888</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5"/>
        <v>45965.649863888888</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5"/>
        <v>45965.649863888888</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5"/>
        <v>45965.649863888888</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5"/>
        <v>45965.649863888888</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5"/>
        <v>45965.649863888888</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5"/>
        <v>45965.649863888888</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5"/>
        <v>45965.649863888888</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45965.649863888888</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45965.649863888888</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45965.649863888888</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45965.649863888888</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45965.649863888888</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45965.649863888888</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45965.649863888888</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45965.649863888888</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45965.649863888888</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45965.649863888888</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45965.649863888888</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45965.649863888888</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45965.649863888888</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45965.649863888888</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45965.649863888888</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45965.649863888888</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45965.649863888888</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45965.649863888888</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45965.649863888888</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45965.649863888888</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45965.649863888888</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45965.649863888888</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45965.649863888888</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45965.649863888888</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45965.649863888888</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45965.649863888888</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45965.649863888888</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45965.649863888888</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45965.649863888888</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45965.649863888888</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45965.649863888888</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45965.649863888888</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45965.649863888888</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45965.649863888888</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45965.649863888888</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45965.649863888888</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45965.649863888888</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45965.649863888888</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45965.649863888888</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45965.649863888888</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45965.649863888888</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45965.649863888888</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45965.649863888888</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45965.649863888888</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45965.649863888888</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45965.649863888888</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45965.649863888888</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45965.649863888888</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45965.649863888888</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ref="G988:G1051" ca="1" si="16">IFERROR(NOW()-F988,"-")</f>
        <v>45965.649863888888</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6"/>
        <v>45965.649863888888</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6"/>
        <v>45965.649863888888</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6"/>
        <v>45965.649863888888</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6"/>
        <v>45965.649863888888</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6"/>
        <v>45965.649863888888</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6"/>
        <v>45965.649863888888</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6"/>
        <v>45965.649863888888</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6"/>
        <v>45965.649863888888</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6"/>
        <v>45965.649863888888</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6"/>
        <v>45965.649863888888</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6"/>
        <v>45965.649863888888</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6"/>
        <v>45965.649863888888</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6"/>
        <v>45965.649863888888</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6"/>
        <v>45965.649863888888</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45965.649863888888</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45965.649863888888</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45965.649863888888</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45965.649863888888</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45965.649863888888</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45965.649863888888</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45965.649863888888</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45965.649863888888</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45965.649863888888</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45965.649863888888</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45965.649863888888</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45965.649863888888</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45965.649863888888</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45965.649863888888</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45965.649863888888</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45965.649863888888</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45965.649863888888</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45965.649863888888</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45965.649863888888</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45965.649863888888</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45965.649863888888</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45965.649863888888</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45965.649863888888</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45965.649863888888</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45965.649863888888</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45965.649863888888</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45965.649863888888</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45965.649863888888</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45965.649863888888</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45965.649863888888</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45965.649863888888</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45965.649863888888</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45965.649863888888</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45965.649863888888</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45965.649863888888</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45965.649863888888</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45965.649863888888</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45965.649863888888</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45965.649863888888</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45965.649863888888</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45965.649863888888</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45965.649863888888</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45965.649863888888</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45965.649863888888</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45965.649863888888</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45965.649863888888</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45965.649863888888</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45965.649863888888</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45965.649863888888</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ref="G1052:G1066" ca="1" si="17">IFERROR(NOW()-F1052,"-")</f>
        <v>45965.649863888888</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7"/>
        <v>45965.649863888888</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7"/>
        <v>45965.649863888888</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7"/>
        <v>45965.649863888888</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7"/>
        <v>45965.649863888888</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7"/>
        <v>45965.649863888888</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7"/>
        <v>45965.649863888888</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7"/>
        <v>45965.649863888888</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7"/>
        <v>45965.649863888888</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7"/>
        <v>45965.649863888888</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7"/>
        <v>45965.649863888888</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7"/>
        <v>45965.649863888888</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7"/>
        <v>45965.649863888888</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7"/>
        <v>45965.649863888888</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ca="1" si="17"/>
        <v>45965.649863888888</v>
      </c>
      <c r="H1066" s="22"/>
      <c r="I1066" s="19" t="str">
        <f>IFERROR(VLOOKUP(D1066,DB!A:F,6,0),"")</f>
        <v/>
      </c>
      <c r="J1066" s="18" t="str">
        <f>IFERROR(VLOOKUP(D1066,DB!A:G,7,0),"")</f>
        <v/>
      </c>
      <c r="K1066" s="46"/>
      <c r="L1066" s="23" t="str">
        <f>IFERROR(VLOOKUP(D1066,DB!A:I,9,0),"")</f>
        <v/>
      </c>
    </row>
  </sheetData>
  <dataValidations count="2">
    <dataValidation allowBlank="1" showInputMessage="1" showErrorMessage="1" sqref="E1" xr:uid="{5914219A-CB83-432D-936A-CC0CB6F3982A}"/>
    <dataValidation type="list" allowBlank="1" showInputMessage="1" showErrorMessage="1" sqref="E2:E106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5"/>
  <sheetViews>
    <sheetView workbookViewId="0">
      <selection activeCell="D15" sqref="D15"/>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39114</v>
      </c>
      <c r="B2" s="93" t="str">
        <f>IFERROR(VLOOKUP(D2,DB!A:K,11,0),"")</f>
        <v>R4</v>
      </c>
      <c r="C2" s="96">
        <v>1</v>
      </c>
      <c r="D2" s="93" t="s">
        <v>35092</v>
      </c>
      <c r="E2" s="97" t="s">
        <v>39021</v>
      </c>
      <c r="F2" s="98">
        <v>45703.480717592596</v>
      </c>
      <c r="G2" s="99">
        <f ca="1">IFERROR(NOW()-F2,"")</f>
        <v>262.16914629629173</v>
      </c>
      <c r="H2" s="98">
        <v>45703.474768518521</v>
      </c>
      <c r="I2" s="98" t="str">
        <f>IFERROR(VLOOKUP(D2,DB!A:F,6,0),"")</f>
        <v>SCECO</v>
      </c>
      <c r="J2" s="98" t="str">
        <f>IFERROR(VLOOKUP(D2,DB!A:G,7,0),"")</f>
        <v>Dead</v>
      </c>
      <c r="K2" s="100" t="s">
        <v>39115</v>
      </c>
      <c r="L2" s="93" t="str">
        <f>IFERROR(VLOOKUP(D2,DB!A:I,9,0),"")</f>
        <v>Latis</v>
      </c>
    </row>
    <row r="3" spans="1:16" ht="15" customHeight="1">
      <c r="A3" s="118" t="s">
        <v>39116</v>
      </c>
      <c r="B3" s="118" t="str">
        <f>IFERROR(VLOOKUP(D3,DB!A:K,11,0),"")</f>
        <v>R4</v>
      </c>
      <c r="C3" s="119">
        <v>2</v>
      </c>
      <c r="D3" s="93" t="s">
        <v>36669</v>
      </c>
      <c r="E3" s="97" t="s">
        <v>39021</v>
      </c>
      <c r="F3" s="98">
        <v>45965.579502314817</v>
      </c>
      <c r="G3" s="123">
        <f ca="1">IFERROR(NOW()-F3,"")</f>
        <v>7.0361574071284849E-2</v>
      </c>
      <c r="H3" s="122">
        <v>45965.570787037039</v>
      </c>
      <c r="I3" s="118" t="str">
        <f>IFERROR(VLOOKUP(D3,DB!A:F,6,0),"")</f>
        <v>SCECO</v>
      </c>
      <c r="J3" s="118" t="str">
        <f>IFERROR(VLOOKUP(D3,DB!A:G,7,0),"")</f>
        <v>Good</v>
      </c>
      <c r="K3" s="124" t="s">
        <v>39117</v>
      </c>
      <c r="L3" s="120" t="str">
        <f>IFERROR(VLOOKUP(D3,DB!A:I,9,0),"")</f>
        <v>Latis</v>
      </c>
    </row>
    <row r="4" spans="1:16" ht="15" customHeight="1">
      <c r="A4" s="118" t="s">
        <v>39118</v>
      </c>
      <c r="B4" s="118" t="str">
        <f>IFERROR(VLOOKUP(D4,DB!A:K,11,0),"")</f>
        <v>R4</v>
      </c>
      <c r="C4" s="119">
        <v>1</v>
      </c>
      <c r="D4" s="93" t="s">
        <v>37273</v>
      </c>
      <c r="E4" s="97" t="s">
        <v>39021</v>
      </c>
      <c r="F4" s="122"/>
      <c r="G4" s="123">
        <f ca="1">IFERROR(NOW()-F4,"")</f>
        <v>45965.649863888888</v>
      </c>
      <c r="H4" s="122">
        <v>45965.562152777777</v>
      </c>
      <c r="I4" s="118" t="str">
        <f>IFERROR(VLOOKUP(D4,DB!A:F,6,0),"")</f>
        <v>Generator-SG</v>
      </c>
      <c r="J4" s="118" t="str">
        <f>IFERROR(VLOOKUP(D4,DB!A:G,7,0),"")</f>
        <v>No BB Shifted</v>
      </c>
      <c r="K4" s="124" t="s">
        <v>39119</v>
      </c>
      <c r="L4" s="120" t="str">
        <f>IFERROR(VLOOKUP(D4,DB!A:I,9,0),"")</f>
        <v>Latis</v>
      </c>
    </row>
    <row r="5" spans="1:16" ht="15" customHeight="1">
      <c r="A5" s="118"/>
      <c r="B5" s="118" t="str">
        <f>IFERROR(VLOOKUP(D5,DB!A:K,11,0),"")</f>
        <v/>
      </c>
      <c r="C5" s="119"/>
      <c r="D5" s="93"/>
      <c r="E5" s="97"/>
      <c r="F5" s="122"/>
      <c r="G5" s="123">
        <f ca="1">IFERROR(NOW()-F5,"")</f>
        <v>45965.649863888888</v>
      </c>
      <c r="H5" s="122"/>
      <c r="I5" s="118" t="str">
        <f>IFERROR(VLOOKUP(D5,DB!A:F,6,0),"")</f>
        <v/>
      </c>
      <c r="J5" s="118" t="str">
        <f>IFERROR(VLOOKUP(D5,DB!A:G,7,0),"")</f>
        <v/>
      </c>
      <c r="K5" s="124"/>
      <c r="L5" s="120" t="str">
        <f>IFERROR(VLOOKUP(D5,DB!A:I,9,0),"")</f>
        <v/>
      </c>
    </row>
    <row r="6" spans="1:16" ht="15" customHeight="1">
      <c r="A6" s="118"/>
      <c r="B6" s="118" t="str">
        <f>IFERROR(VLOOKUP(D6,DB!A:K,11,0),"")</f>
        <v/>
      </c>
      <c r="C6" s="119"/>
      <c r="D6" s="93"/>
      <c r="E6" s="97"/>
      <c r="F6" s="122"/>
      <c r="G6" s="123">
        <f ca="1">IFERROR(NOW()-F6,"")</f>
        <v>45965.649863888888</v>
      </c>
      <c r="H6" s="122"/>
      <c r="I6" s="118" t="str">
        <f>IFERROR(VLOOKUP(D6,DB!A:F,6,0),"")</f>
        <v/>
      </c>
      <c r="J6" s="118" t="str">
        <f>IFERROR(VLOOKUP(D6,DB!A:G,7,0),"")</f>
        <v/>
      </c>
      <c r="K6" s="124"/>
      <c r="L6" s="120" t="str">
        <f>IFERROR(VLOOKUP(D6,DB!A:I,9,0),"")</f>
        <v/>
      </c>
    </row>
    <row r="7" spans="1:16" ht="15" customHeight="1">
      <c r="A7" s="118"/>
      <c r="B7" s="118" t="str">
        <f>IFERROR(VLOOKUP(D7,DB!A:K,11,0),"")</f>
        <v/>
      </c>
      <c r="C7" s="119"/>
      <c r="D7" s="120"/>
      <c r="E7" s="97"/>
      <c r="F7" s="122"/>
      <c r="G7" s="123">
        <f ca="1">IFERROR(NOW()-F7,"")</f>
        <v>45965.649863888888</v>
      </c>
      <c r="H7" s="122"/>
      <c r="I7" s="118" t="str">
        <f>IFERROR(VLOOKUP(D7,DB!A:F,6,0),"")</f>
        <v/>
      </c>
      <c r="J7" s="118" t="str">
        <f>IFERROR(VLOOKUP(D7,DB!A:G,7,0),"")</f>
        <v/>
      </c>
      <c r="K7" s="124"/>
      <c r="L7" s="120" t="str">
        <f>IFERROR(VLOOKUP(D7,DB!A:I,9,0),"")</f>
        <v/>
      </c>
    </row>
    <row r="8" spans="1:16" ht="15" customHeight="1">
      <c r="A8" s="118"/>
      <c r="B8" s="118" t="str">
        <f>IFERROR(VLOOKUP(D8,DB!A:K,11,0),"")</f>
        <v/>
      </c>
      <c r="C8" s="119"/>
      <c r="D8" s="93"/>
      <c r="E8" s="97"/>
      <c r="F8" s="122"/>
      <c r="G8" s="123">
        <f ca="1">IFERROR(NOW()-F8,"")</f>
        <v>45965.649863888888</v>
      </c>
      <c r="H8" s="122"/>
      <c r="I8" s="118" t="str">
        <f>IFERROR(VLOOKUP(D8,DB!A:F,6,0),"")</f>
        <v/>
      </c>
      <c r="J8" s="118" t="str">
        <f>IFERROR(VLOOKUP(D8,DB!A:G,7,0),"")</f>
        <v/>
      </c>
      <c r="K8" s="124"/>
      <c r="L8" s="120" t="str">
        <f>IFERROR(VLOOKUP(D8,DB!A:I,9,0),"")</f>
        <v/>
      </c>
    </row>
    <row r="9" spans="1:16" ht="15" customHeight="1">
      <c r="A9" s="118"/>
      <c r="B9" s="118" t="str">
        <f>IFERROR(VLOOKUP(D9,DB!A:K,11,0),"")</f>
        <v/>
      </c>
      <c r="C9" s="119"/>
      <c r="D9" s="93"/>
      <c r="E9" s="97"/>
      <c r="F9" s="122"/>
      <c r="G9" s="123">
        <f ca="1">IFERROR(NOW()-F9,"")</f>
        <v>45965.649863888888</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93"/>
      <c r="E10" s="97"/>
      <c r="F10" s="122"/>
      <c r="G10" s="123">
        <f ca="1">IFERROR(NOW()-F10,"")</f>
        <v>45965.649863888888</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93"/>
      <c r="E11" s="97"/>
      <c r="F11" s="122"/>
      <c r="G11" s="123">
        <f ca="1">IFERROR(NOW()-F11,"")</f>
        <v>45965.649863888888</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97"/>
      <c r="F12" s="122"/>
      <c r="G12" s="123">
        <f ca="1">IFERROR(NOW()-F12,"")</f>
        <v>45965.649863888888</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20"/>
      <c r="E13" s="97"/>
      <c r="F13" s="122"/>
      <c r="G13" s="123">
        <f ca="1">IFERROR(NOW()-F13,"")</f>
        <v>45965.649863888888</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97"/>
      <c r="F14" s="122"/>
      <c r="G14" s="123">
        <f ca="1">IFERROR(NOW()-F14,"")</f>
        <v>45965.649863888888</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93"/>
      <c r="E15" s="97"/>
      <c r="F15" s="122"/>
      <c r="G15" s="123">
        <f ca="1">IFERROR(NOW()-F15,"")</f>
        <v>45965.649863888888</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97"/>
      <c r="F16" s="122"/>
      <c r="G16" s="123">
        <f ca="1">IFERROR(NOW()-F16,"")</f>
        <v>45965.649863888888</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97"/>
      <c r="F17" s="122"/>
      <c r="G17" s="123">
        <f ca="1">IFERROR(NOW()-F17,"")</f>
        <v>45965.649863888888</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93"/>
      <c r="E18" s="97"/>
      <c r="F18" s="122"/>
      <c r="G18" s="123">
        <f ca="1">IFERROR(NOW()-F18,"")</f>
        <v>45965.649863888888</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97"/>
      <c r="F19" s="122"/>
      <c r="G19" s="123">
        <f ca="1">IFERROR(NOW()-F19,"")</f>
        <v>45965.649863888888</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97"/>
      <c r="F20" s="122"/>
      <c r="G20" s="123">
        <f ca="1">IFERROR(NOW()-F20,"")</f>
        <v>45965.649863888888</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97"/>
      <c r="F21" s="122"/>
      <c r="G21" s="123">
        <f ca="1">IFERROR(NOW()-F21,"")</f>
        <v>45965.649863888888</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93"/>
      <c r="E22" s="97"/>
      <c r="F22" s="122"/>
      <c r="G22" s="123">
        <f ca="1">IFERROR(NOW()-F22,"")</f>
        <v>45965.649863888888</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97"/>
      <c r="F23" s="122"/>
      <c r="G23" s="123">
        <f ca="1">IFERROR(NOW()-F23,"")</f>
        <v>45965.649863888888</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97"/>
      <c r="F24" s="122"/>
      <c r="G24" s="123">
        <f ca="1">IFERROR(NOW()-F24,"")</f>
        <v>45965.649863888888</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97"/>
      <c r="F25" s="122"/>
      <c r="G25" s="123">
        <f ca="1">IFERROR(NOW()-F25,"")</f>
        <v>45965.649863888888</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97"/>
      <c r="F26" s="122"/>
      <c r="G26" s="123">
        <f ca="1">IFERROR(NOW()-F26,"")</f>
        <v>45965.649863888888</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97"/>
      <c r="F27" s="122"/>
      <c r="G27" s="123">
        <f ca="1">IFERROR(NOW()-F27,"")</f>
        <v>45965.649863888888</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97"/>
      <c r="F28" s="122"/>
      <c r="G28" s="123">
        <f ca="1">IFERROR(NOW()-F28,"")</f>
        <v>45965.649863888888</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97"/>
      <c r="F29" s="122"/>
      <c r="G29" s="123">
        <f ca="1">IFERROR(NOW()-F29,"")</f>
        <v>45965.649863888888</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97"/>
      <c r="F30" s="122"/>
      <c r="G30" s="123">
        <f ca="1">IFERROR(NOW()-F30,"")</f>
        <v>45965.649863888888</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97"/>
      <c r="F31" s="122"/>
      <c r="G31" s="123">
        <f ca="1">IFERROR(NOW()-F31,"")</f>
        <v>45965.649863888888</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97"/>
      <c r="F32" s="122"/>
      <c r="G32" s="123">
        <f ca="1">IFERROR(NOW()-F32,"")</f>
        <v>45965.649863888888</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97"/>
      <c r="F33" s="122"/>
      <c r="G33" s="123">
        <f ca="1">IFERROR(NOW()-F33,"")</f>
        <v>45965.649863888888</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97"/>
      <c r="F34" s="122"/>
      <c r="G34" s="123">
        <f ca="1">IFERROR(NOW()-F34,"")</f>
        <v>45965.649863888888</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97"/>
      <c r="F35" s="122"/>
      <c r="G35" s="123">
        <f ca="1">IFERROR(NOW()-F35,"")</f>
        <v>45965.649863888888</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97"/>
      <c r="F36" s="122"/>
      <c r="G36" s="123">
        <f ca="1">IFERROR(NOW()-F36,"")</f>
        <v>45965.649863888888</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97"/>
      <c r="F37" s="122"/>
      <c r="G37" s="123">
        <f ca="1">IFERROR(NOW()-F37,"")</f>
        <v>45965.649863888888</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97"/>
      <c r="F38" s="122"/>
      <c r="G38" s="123">
        <f ca="1">IFERROR(NOW()-F38,"")</f>
        <v>45965.649863888888</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97"/>
      <c r="F39" s="122"/>
      <c r="G39" s="123">
        <f ca="1">IFERROR(NOW()-F39,"")</f>
        <v>45965.649863888888</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97"/>
      <c r="F40" s="122"/>
      <c r="G40" s="123">
        <f ca="1">IFERROR(NOW()-F40,"")</f>
        <v>45965.649863888888</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97"/>
      <c r="F41" s="122"/>
      <c r="G41" s="123">
        <f ca="1">IFERROR(NOW()-F41,"")</f>
        <v>45965.649863888888</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97"/>
      <c r="F42" s="122"/>
      <c r="G42" s="123">
        <f ca="1">IFERROR(NOW()-F42,"")</f>
        <v>45965.649863888888</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97"/>
      <c r="F43" s="122"/>
      <c r="G43" s="123">
        <f ca="1">IFERROR(NOW()-F43,"")</f>
        <v>45965.649863888888</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97"/>
      <c r="F44" s="122"/>
      <c r="G44" s="123">
        <f ca="1">IFERROR(NOW()-F44,"")</f>
        <v>45965.649863888888</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97"/>
      <c r="F45" s="122"/>
      <c r="G45" s="123">
        <f ca="1">IFERROR(NOW()-F45,"")</f>
        <v>45965.649863888888</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97"/>
      <c r="F46" s="122"/>
      <c r="G46" s="123">
        <f ca="1">IFERROR(NOW()-F46,"")</f>
        <v>45965.649863888888</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97"/>
      <c r="F47" s="122"/>
      <c r="G47" s="123">
        <f ca="1">IFERROR(NOW()-F47,"")</f>
        <v>45965.649863888888</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97"/>
      <c r="F48" s="122"/>
      <c r="G48" s="123">
        <f ca="1">IFERROR(NOW()-F48,"")</f>
        <v>45965.649863888888</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97"/>
      <c r="F49" s="122"/>
      <c r="G49" s="123">
        <f ca="1">IFERROR(NOW()-F49,"")</f>
        <v>45965.649863888888</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97"/>
      <c r="F50" s="122"/>
      <c r="G50" s="123">
        <f ca="1">IFERROR(NOW()-F50,"")</f>
        <v>45965.649863888888</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97"/>
      <c r="F51" s="122"/>
      <c r="G51" s="123">
        <f ca="1">IFERROR(NOW()-F51,"")</f>
        <v>45965.649863888888</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97"/>
      <c r="F52" s="122"/>
      <c r="G52" s="123">
        <f ca="1">IFERROR(NOW()-F52,"")</f>
        <v>45965.649863888888</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97"/>
      <c r="F53" s="122"/>
      <c r="G53" s="123">
        <f ca="1">IFERROR(NOW()-F53,"")</f>
        <v>45965.649863888888</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97"/>
      <c r="F54" s="122"/>
      <c r="G54" s="123">
        <f ca="1">IFERROR(NOW()-F54,"")</f>
        <v>45965.649863888888</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45965.649863888888</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45965.649863888888</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45965.649863888888</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45965.649863888888</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45965.649863888888</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121"/>
      <c r="F60" s="122"/>
      <c r="G60" s="123">
        <f ca="1">IFERROR(NOW()-F60,"")</f>
        <v>45965.649863888888</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121"/>
      <c r="F61" s="122"/>
      <c r="G61" s="123">
        <f ca="1">IFERROR(NOW()-F61,"")</f>
        <v>45965.649863888888</v>
      </c>
      <c r="H61" s="122"/>
      <c r="I61" s="118" t="str">
        <f>IFERROR(VLOOKUP(D61,DB!A:F,6,0),"")</f>
        <v/>
      </c>
      <c r="J61" s="118" t="str">
        <f>IFERROR(VLOOKUP(D61,DB!A:G,7,0),"")</f>
        <v/>
      </c>
      <c r="K61" s="124"/>
      <c r="L61" s="120" t="str">
        <f>IFERROR(VLOOKUP(D61,DB!A:I,9,0),"")</f>
        <v/>
      </c>
    </row>
    <row r="62" spans="1:12" ht="15" customHeight="1">
      <c r="A62" s="118"/>
      <c r="B62" s="118" t="str">
        <f>IFERROR(VLOOKUP(D62,DB!A:K,11,0),"")</f>
        <v/>
      </c>
      <c r="C62" s="119"/>
      <c r="D62" s="120"/>
      <c r="E62" s="121"/>
      <c r="F62" s="122"/>
      <c r="G62" s="123">
        <f ca="1">IFERROR(NOW()-F62,"")</f>
        <v>45965.649863888888</v>
      </c>
      <c r="H62" s="122"/>
      <c r="I62" s="118" t="str">
        <f>IFERROR(VLOOKUP(D62,DB!A:F,6,0),"")</f>
        <v/>
      </c>
      <c r="J62" s="118" t="str">
        <f>IFERROR(VLOOKUP(D62,DB!A:G,7,0),"")</f>
        <v/>
      </c>
      <c r="K62" s="124"/>
      <c r="L62" s="120" t="str">
        <f>IFERROR(VLOOKUP(D62,DB!A:I,9,0),"")</f>
        <v/>
      </c>
    </row>
    <row r="63" spans="1:12" ht="15" customHeight="1">
      <c r="A63" s="118"/>
      <c r="B63" s="118" t="str">
        <f>IFERROR(VLOOKUP(D63,DB!A:K,11,0),"")</f>
        <v/>
      </c>
      <c r="C63" s="119"/>
      <c r="D63" s="120"/>
      <c r="E63" s="121"/>
      <c r="F63" s="122"/>
      <c r="G63" s="123">
        <f ca="1">IFERROR(NOW()-F63,"")</f>
        <v>45965.649863888888</v>
      </c>
      <c r="H63" s="122"/>
      <c r="I63" s="118" t="str">
        <f>IFERROR(VLOOKUP(D63,DB!A:F,6,0),"")</f>
        <v/>
      </c>
      <c r="J63" s="118" t="str">
        <f>IFERROR(VLOOKUP(D63,DB!A:G,7,0),"")</f>
        <v/>
      </c>
      <c r="K63" s="124"/>
      <c r="L63" s="120" t="str">
        <f>IFERROR(VLOOKUP(D63,DB!A:I,9,0),"")</f>
        <v/>
      </c>
    </row>
    <row r="64" spans="1:12" ht="15" customHeight="1">
      <c r="A64" s="118"/>
      <c r="B64" s="118" t="str">
        <f>IFERROR(VLOOKUP(D64,DB!A:K,11,0),"")</f>
        <v/>
      </c>
      <c r="C64" s="119"/>
      <c r="D64" s="120"/>
      <c r="E64" s="121"/>
      <c r="F64" s="122"/>
      <c r="G64" s="123">
        <f ca="1">IFERROR(NOW()-F64,"")</f>
        <v>45965.649863888888</v>
      </c>
      <c r="H64" s="122"/>
      <c r="I64" s="118" t="str">
        <f>IFERROR(VLOOKUP(D64,DB!A:F,6,0),"")</f>
        <v/>
      </c>
      <c r="J64" s="118" t="str">
        <f>IFERROR(VLOOKUP(D64,DB!A:G,7,0),"")</f>
        <v/>
      </c>
      <c r="K64" s="124"/>
      <c r="L64" s="120" t="str">
        <f>IFERROR(VLOOKUP(D64,DB!A:I,9,0),"")</f>
        <v/>
      </c>
    </row>
    <row r="65" spans="1:12" ht="15" customHeight="1">
      <c r="A65" s="125"/>
      <c r="B65" s="125" t="str">
        <f>IFERROR(VLOOKUP(D65,DB!A:K,11,0),"")</f>
        <v/>
      </c>
      <c r="C65" s="126"/>
      <c r="D65" s="127"/>
      <c r="E65" s="128"/>
      <c r="F65" s="129"/>
      <c r="G65" s="130">
        <f ca="1">IFERROR(NOW()-F65,"")</f>
        <v>45965.649863888888</v>
      </c>
      <c r="H65" s="129"/>
      <c r="I65" s="125" t="str">
        <f>IFERROR(VLOOKUP(D65,DB!A:F,6,0),"")</f>
        <v/>
      </c>
      <c r="J65" s="125" t="str">
        <f>IFERROR(VLOOKUP(D65,DB!A:G,7,0),"")</f>
        <v/>
      </c>
      <c r="K65" s="131"/>
      <c r="L65" s="127" t="str">
        <f>IFERROR(VLOOKUP(D65,DB!A:I,9,0),"")</f>
        <v/>
      </c>
    </row>
  </sheetData>
  <dataValidations count="2">
    <dataValidation allowBlank="1" showInputMessage="1" showErrorMessage="1" sqref="E1" xr:uid="{A4F81451-56CC-4543-9497-104C4E44EE4B}"/>
    <dataValidation type="list" allowBlank="1" showInputMessage="1" showErrorMessage="1" sqref="E2:E5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61"/>
  <sheetViews>
    <sheetView tabSelected="1" workbookViewId="0">
      <selection activeCell="K9" sqref="K9"/>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39120</v>
      </c>
      <c r="B2" s="37" t="str">
        <f>IFERROR(VLOOKUP(D2,DB!A:K,11,0),"")</f>
        <v>R5</v>
      </c>
      <c r="C2" s="37">
        <v>3</v>
      </c>
      <c r="D2" s="117" t="s">
        <v>36011</v>
      </c>
      <c r="E2" s="37" t="s">
        <v>39021</v>
      </c>
      <c r="F2" s="38">
        <v>45891.832060185188</v>
      </c>
      <c r="G2" s="143">
        <f ca="1">IFERROR(NOW()-F2,"")</f>
        <v>73.81780370369961</v>
      </c>
      <c r="H2" s="38">
        <v>45891.790393518517</v>
      </c>
      <c r="I2" s="37" t="str">
        <f>IFERROR(VLOOKUP(D2,DB!A:F,6,0),"")</f>
        <v>Generator-SG</v>
      </c>
      <c r="J2" s="37" t="str">
        <f>IFERROR(VLOOKUP(D2,DB!A:G,7,0),"")</f>
        <v>Vandalized</v>
      </c>
      <c r="K2" s="37" t="s">
        <v>39121</v>
      </c>
      <c r="L2" s="37" t="str">
        <f>IFERROR(VLOOKUP(D2,DB!A:I,9,0),"")</f>
        <v>Latis</v>
      </c>
      <c r="M2" s="116"/>
    </row>
    <row r="3" spans="1:13" ht="30.75">
      <c r="A3" s="37" t="s">
        <v>39122</v>
      </c>
      <c r="B3" s="37" t="str">
        <f>IFERROR(VLOOKUP(D3,DB!A:K,11,0),"")</f>
        <v>R5</v>
      </c>
      <c r="C3" s="37">
        <v>1</v>
      </c>
      <c r="D3" s="37" t="s">
        <v>33268</v>
      </c>
      <c r="E3" s="37" t="s">
        <v>39024</v>
      </c>
      <c r="F3" s="38">
        <v>45926.188877314817</v>
      </c>
      <c r="G3" s="143">
        <f t="shared" ref="G3" ca="1" si="0">IFERROR(NOW()-F3,"")</f>
        <v>39.460986574071285</v>
      </c>
      <c r="H3" s="38">
        <v>45926.158159722225</v>
      </c>
      <c r="I3" s="37" t="str">
        <f>IFERROR(VLOOKUP(D3,DB!A:F,6,0),"")</f>
        <v>SCECO</v>
      </c>
      <c r="J3" s="37" t="str">
        <f>IFERROR(VLOOKUP(D3,DB!A:G,7,0),"")</f>
        <v>Good</v>
      </c>
      <c r="K3" s="37" t="s">
        <v>39123</v>
      </c>
      <c r="L3" s="37" t="str">
        <f>IFERROR(VLOOKUP(D3,DB!A:I,9,0),"")</f>
        <v>Latis</v>
      </c>
      <c r="M3" s="116"/>
    </row>
    <row r="4" spans="1:13" ht="48" customHeight="1">
      <c r="A4" s="151" t="s">
        <v>39124</v>
      </c>
      <c r="B4" s="151" t="str">
        <f>IFERROR(VLOOKUP(D4,DB!A:K,11,0),"")</f>
        <v>R5</v>
      </c>
      <c r="C4" s="151">
        <v>1</v>
      </c>
      <c r="D4" s="151" t="s">
        <v>34758</v>
      </c>
      <c r="E4" s="151" t="s">
        <v>39024</v>
      </c>
      <c r="F4" s="152">
        <v>45948.661111111112</v>
      </c>
      <c r="G4" s="153">
        <f ca="1">IFERROR(NOW()-F4,"")</f>
        <v>16.988752777775517</v>
      </c>
      <c r="H4" s="152">
        <v>45948.661111111112</v>
      </c>
      <c r="I4" s="151" t="str">
        <f>IFERROR(VLOOKUP(D4,DB!A:F,6,0),"")</f>
        <v>SCECO</v>
      </c>
      <c r="J4" s="151" t="str">
        <f>IFERROR(VLOOKUP(D4,DB!A:G,7,0),"")</f>
        <v>Dead</v>
      </c>
      <c r="K4" s="151" t="s">
        <v>39125</v>
      </c>
      <c r="L4" s="151" t="str">
        <f>IFERROR(VLOOKUP(D4,DB!A:I,9,0),"")</f>
        <v>Latis</v>
      </c>
    </row>
    <row r="5" spans="1:13" ht="15">
      <c r="A5" s="151" t="s">
        <v>39126</v>
      </c>
      <c r="B5" s="151" t="str">
        <f>IFERROR(VLOOKUP(D5,DB!A:K,11,0),"")</f>
        <v>R5</v>
      </c>
      <c r="C5" s="151">
        <v>2</v>
      </c>
      <c r="D5" s="151" t="s">
        <v>38440</v>
      </c>
      <c r="E5" s="151" t="s">
        <v>39021</v>
      </c>
      <c r="F5" s="152">
        <v>45965.628969907404</v>
      </c>
      <c r="G5" s="153">
        <f ca="1">IFERROR(NOW()-F5,"")</f>
        <v>2.0893981483823154E-2</v>
      </c>
      <c r="H5" s="152">
        <v>45965.622719907406</v>
      </c>
      <c r="I5" s="151" t="str">
        <f>IFERROR(VLOOKUP(D5,DB!A:F,6,0),"")</f>
        <v>Generator-SG</v>
      </c>
      <c r="J5" s="151" t="str">
        <f>IFERROR(VLOOKUP(D5,DB!A:G,7,0),"")</f>
        <v>Dead</v>
      </c>
      <c r="K5" s="151" t="s">
        <v>39127</v>
      </c>
      <c r="L5" s="151" t="str">
        <f>IFERROR(VLOOKUP(D5,DB!A:I,9,0),"")</f>
        <v>Latis</v>
      </c>
    </row>
    <row r="6" spans="1:13" ht="15">
      <c r="A6" s="151"/>
      <c r="B6" s="151" t="str">
        <f>IFERROR(VLOOKUP(D6,DB!A:K,11,0),"")</f>
        <v/>
      </c>
      <c r="C6" s="151"/>
      <c r="D6" s="151"/>
      <c r="E6" s="151"/>
      <c r="F6" s="152"/>
      <c r="G6" s="153">
        <f ca="1">IFERROR(NOW()-F6,"")</f>
        <v>45965.649863888888</v>
      </c>
      <c r="H6" s="152"/>
      <c r="I6" s="151" t="str">
        <f>IFERROR(VLOOKUP(D6,DB!A:F,6,0),"")</f>
        <v/>
      </c>
      <c r="J6" s="151" t="str">
        <f>IFERROR(VLOOKUP(D6,DB!A:G,7,0),"")</f>
        <v/>
      </c>
      <c r="K6" s="151"/>
      <c r="L6" s="151" t="str">
        <f>IFERROR(VLOOKUP(D6,DB!A:I,9,0),"")</f>
        <v/>
      </c>
    </row>
    <row r="7" spans="1:13" ht="15">
      <c r="A7" s="151"/>
      <c r="B7" s="151" t="str">
        <f>IFERROR(VLOOKUP(D7,DB!A:K,11,0),"")</f>
        <v/>
      </c>
      <c r="C7" s="151"/>
      <c r="D7" s="151"/>
      <c r="E7" s="151"/>
      <c r="F7" s="152"/>
      <c r="G7" s="153">
        <f ca="1">IFERROR(NOW()-F7,"")</f>
        <v>45965.649863888888</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45965.649863888888</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45965.649863888888</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45965.649863888888</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45965.649863888888</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45965.649863888888</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45965.649863888888</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45965.649863888888</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45965.649863888888</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45965.649863888888</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45965.649863888888</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45965.649863888888</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45965.649863888888</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45965.649863888888</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45965.649863888888</v>
      </c>
      <c r="H21" s="152"/>
      <c r="I21" s="151" t="str">
        <f>IFERROR(VLOOKUP(D21,DB!A:F,6,0),"")</f>
        <v/>
      </c>
      <c r="J21" s="151" t="str">
        <f>IFERROR(VLOOKUP(D21,DB!A:G,7,0),"")</f>
        <v/>
      </c>
      <c r="K21" s="151"/>
      <c r="L21" s="151" t="str">
        <f>IFERROR(VLOOKUP(D21,DB!A:I,9,0),"")</f>
        <v/>
      </c>
    </row>
    <row r="22" spans="1:12" ht="15">
      <c r="A22" s="157"/>
      <c r="B22" s="157" t="str">
        <f>IFERROR(VLOOKUP(D22,DB!A:K,11,0),"")</f>
        <v/>
      </c>
      <c r="C22" s="157"/>
      <c r="D22" s="157"/>
      <c r="E22" s="157"/>
      <c r="F22" s="158"/>
      <c r="G22" s="159">
        <f ca="1">IFERROR(NOW()-F22,"")</f>
        <v>45965.649863888888</v>
      </c>
      <c r="H22" s="158"/>
      <c r="I22" s="157" t="str">
        <f>IFERROR(VLOOKUP(D22,DB!A:F,6,0),"")</f>
        <v/>
      </c>
      <c r="J22" s="157" t="str">
        <f>IFERROR(VLOOKUP(D22,DB!A:G,7,0),"")</f>
        <v/>
      </c>
      <c r="K22" s="157"/>
      <c r="L22" s="157" t="str">
        <f>IFERROR(VLOOKUP(D22,DB!A:I,9,0),"")</f>
        <v/>
      </c>
    </row>
    <row r="23" spans="1:12" ht="15">
      <c r="A23" s="157"/>
      <c r="B23" s="157" t="str">
        <f>IFERROR(VLOOKUP(D23,DB!A:K,11,0),"")</f>
        <v/>
      </c>
      <c r="C23" s="157"/>
      <c r="D23" s="157"/>
      <c r="E23" s="157"/>
      <c r="F23" s="158"/>
      <c r="G23" s="159">
        <f ca="1">IFERROR(NOW()-F23,"")</f>
        <v>45965.649863888888</v>
      </c>
      <c r="H23" s="158"/>
      <c r="I23" s="157" t="str">
        <f>IFERROR(VLOOKUP(D23,DB!A:F,6,0),"")</f>
        <v/>
      </c>
      <c r="J23" s="157" t="str">
        <f>IFERROR(VLOOKUP(D23,DB!A:G,7,0),"")</f>
        <v/>
      </c>
      <c r="K23" s="157"/>
      <c r="L23" s="157" t="str">
        <f>IFERROR(VLOOKUP(D23,DB!A:I,9,0),"")</f>
        <v/>
      </c>
    </row>
    <row r="24" spans="1:12" ht="15">
      <c r="A24" s="157"/>
      <c r="B24" s="157" t="str">
        <f>IFERROR(VLOOKUP(D24,DB!A:K,11,0),"")</f>
        <v/>
      </c>
      <c r="C24" s="157"/>
      <c r="D24" s="157"/>
      <c r="E24" s="157"/>
      <c r="F24" s="158"/>
      <c r="G24" s="159">
        <f ca="1">IFERROR(NOW()-F24,"")</f>
        <v>45965.649863888888</v>
      </c>
      <c r="H24" s="158"/>
      <c r="I24" s="157" t="str">
        <f>IFERROR(VLOOKUP(D24,DB!A:F,6,0),"")</f>
        <v/>
      </c>
      <c r="J24" s="157" t="str">
        <f>IFERROR(VLOOKUP(D24,DB!A:G,7,0),"")</f>
        <v/>
      </c>
      <c r="K24" s="157"/>
      <c r="L24" s="157" t="str">
        <f>IFERROR(VLOOKUP(D24,DB!A:I,9,0),"")</f>
        <v/>
      </c>
    </row>
    <row r="25" spans="1:12" ht="15">
      <c r="A25" s="157"/>
      <c r="B25" s="157" t="str">
        <f>IFERROR(VLOOKUP(D25,DB!A:K,11,0),"")</f>
        <v/>
      </c>
      <c r="C25" s="157"/>
      <c r="D25" s="157"/>
      <c r="E25" s="157"/>
      <c r="F25" s="158"/>
      <c r="G25" s="159">
        <f ca="1">IFERROR(NOW()-F25,"")</f>
        <v>45965.649863888888</v>
      </c>
      <c r="H25" s="158"/>
      <c r="I25" s="157" t="str">
        <f>IFERROR(VLOOKUP(D25,DB!A:F,6,0),"")</f>
        <v/>
      </c>
      <c r="J25" s="157" t="str">
        <f>IFERROR(VLOOKUP(D25,DB!A:G,7,0),"")</f>
        <v/>
      </c>
      <c r="K25" s="157"/>
      <c r="L25" s="157" t="str">
        <f>IFERROR(VLOOKUP(D25,DB!A:I,9,0),"")</f>
        <v/>
      </c>
    </row>
    <row r="26" spans="1:12" ht="15">
      <c r="A26" s="157"/>
      <c r="B26" s="157" t="str">
        <f>IFERROR(VLOOKUP(D26,DB!A:K,11,0),"")</f>
        <v/>
      </c>
      <c r="C26" s="157"/>
      <c r="D26" s="157"/>
      <c r="E26" s="157"/>
      <c r="F26" s="158"/>
      <c r="G26" s="159">
        <f ca="1">IFERROR(NOW()-F26,"")</f>
        <v>45965.649863888888</v>
      </c>
      <c r="H26" s="158"/>
      <c r="I26" s="157" t="str">
        <f>IFERROR(VLOOKUP(D26,DB!A:F,6,0),"")</f>
        <v/>
      </c>
      <c r="J26" s="157" t="str">
        <f>IFERROR(VLOOKUP(D26,DB!A:G,7,0),"")</f>
        <v/>
      </c>
      <c r="K26" s="157"/>
      <c r="L26" s="157" t="str">
        <f>IFERROR(VLOOKUP(D26,DB!A:I,9,0),"")</f>
        <v/>
      </c>
    </row>
    <row r="27" spans="1:12" ht="15">
      <c r="A27" s="157"/>
      <c r="B27" s="157" t="str">
        <f>IFERROR(VLOOKUP(D27,DB!A:K,11,0),"")</f>
        <v/>
      </c>
      <c r="C27" s="157"/>
      <c r="D27" s="157"/>
      <c r="E27" s="157"/>
      <c r="F27" s="158"/>
      <c r="G27" s="159">
        <f ca="1">IFERROR(NOW()-F27,"")</f>
        <v>45965.649863888888</v>
      </c>
      <c r="H27" s="158"/>
      <c r="I27" s="157" t="str">
        <f>IFERROR(VLOOKUP(D27,DB!A:F,6,0),"")</f>
        <v/>
      </c>
      <c r="J27" s="157" t="str">
        <f>IFERROR(VLOOKUP(D27,DB!A:G,7,0),"")</f>
        <v/>
      </c>
      <c r="K27" s="157"/>
      <c r="L27" s="157" t="str">
        <f>IFERROR(VLOOKUP(D27,DB!A:I,9,0),"")</f>
        <v/>
      </c>
    </row>
    <row r="28" spans="1:12" ht="15">
      <c r="A28" s="157"/>
      <c r="B28" s="157" t="str">
        <f>IFERROR(VLOOKUP(D28,DB!A:K,11,0),"")</f>
        <v/>
      </c>
      <c r="C28" s="157"/>
      <c r="D28" s="157"/>
      <c r="E28" s="157"/>
      <c r="F28" s="158"/>
      <c r="G28" s="159">
        <f ca="1">IFERROR(NOW()-F28,"")</f>
        <v>45965.649863888888</v>
      </c>
      <c r="H28" s="158"/>
      <c r="I28" s="157" t="str">
        <f>IFERROR(VLOOKUP(D28,DB!A:F,6,0),"")</f>
        <v/>
      </c>
      <c r="J28" s="157" t="str">
        <f>IFERROR(VLOOKUP(D28,DB!A:G,7,0),"")</f>
        <v/>
      </c>
      <c r="K28" s="157"/>
      <c r="L28" s="157" t="str">
        <f>IFERROR(VLOOKUP(D28,DB!A:I,9,0),"")</f>
        <v/>
      </c>
    </row>
    <row r="29" spans="1:12" ht="15">
      <c r="A29" s="157"/>
      <c r="B29" s="157" t="str">
        <f>IFERROR(VLOOKUP(D29,DB!A:K,11,0),"")</f>
        <v/>
      </c>
      <c r="C29" s="157"/>
      <c r="D29" s="157"/>
      <c r="E29" s="157"/>
      <c r="F29" s="158"/>
      <c r="G29" s="159">
        <f ca="1">IFERROR(NOW()-F29,"")</f>
        <v>45965.649863888888</v>
      </c>
      <c r="H29" s="158"/>
      <c r="I29" s="157" t="str">
        <f>IFERROR(VLOOKUP(D29,DB!A:F,6,0),"")</f>
        <v/>
      </c>
      <c r="J29" s="157" t="str">
        <f>IFERROR(VLOOKUP(D29,DB!A:G,7,0),"")</f>
        <v/>
      </c>
      <c r="K29" s="157"/>
      <c r="L29" s="157" t="str">
        <f>IFERROR(VLOOKUP(D29,DB!A:I,9,0),"")</f>
        <v/>
      </c>
    </row>
    <row r="30" spans="1:12" ht="15">
      <c r="A30" s="157"/>
      <c r="B30" s="157" t="str">
        <f>IFERROR(VLOOKUP(D30,DB!A:K,11,0),"")</f>
        <v/>
      </c>
      <c r="C30" s="157"/>
      <c r="D30" s="157"/>
      <c r="E30" s="157"/>
      <c r="F30" s="158"/>
      <c r="G30" s="159">
        <f ca="1">IFERROR(NOW()-F30,"")</f>
        <v>45965.649863888888</v>
      </c>
      <c r="H30" s="158"/>
      <c r="I30" s="157" t="str">
        <f>IFERROR(VLOOKUP(D30,DB!A:F,6,0),"")</f>
        <v/>
      </c>
      <c r="J30" s="157" t="str">
        <f>IFERROR(VLOOKUP(D30,DB!A:G,7,0),"")</f>
        <v/>
      </c>
      <c r="K30" s="157"/>
      <c r="L30" s="157" t="str">
        <f>IFERROR(VLOOKUP(D30,DB!A:I,9,0),"")</f>
        <v/>
      </c>
    </row>
    <row r="31" spans="1:12" ht="15">
      <c r="A31" s="157"/>
      <c r="B31" s="157" t="str">
        <f>IFERROR(VLOOKUP(D31,DB!A:K,11,0),"")</f>
        <v/>
      </c>
      <c r="C31" s="157"/>
      <c r="D31" s="157"/>
      <c r="E31" s="157"/>
      <c r="F31" s="158"/>
      <c r="G31" s="159">
        <f ca="1">IFERROR(NOW()-F31,"")</f>
        <v>45965.649863888888</v>
      </c>
      <c r="H31" s="158"/>
      <c r="I31" s="157" t="str">
        <f>IFERROR(VLOOKUP(D31,DB!A:F,6,0),"")</f>
        <v/>
      </c>
      <c r="J31" s="157" t="str">
        <f>IFERROR(VLOOKUP(D31,DB!A:G,7,0),"")</f>
        <v/>
      </c>
      <c r="K31" s="157"/>
      <c r="L31" s="157" t="str">
        <f>IFERROR(VLOOKUP(D31,DB!A:I,9,0),"")</f>
        <v/>
      </c>
    </row>
    <row r="32" spans="1:12" ht="15">
      <c r="A32" s="157"/>
      <c r="B32" s="157" t="str">
        <f>IFERROR(VLOOKUP(D32,DB!A:K,11,0),"")</f>
        <v/>
      </c>
      <c r="C32" s="157"/>
      <c r="D32" s="157"/>
      <c r="E32" s="157"/>
      <c r="F32" s="158"/>
      <c r="G32" s="159">
        <f ca="1">IFERROR(NOW()-F32,"")</f>
        <v>45965.649863888888</v>
      </c>
      <c r="H32" s="158"/>
      <c r="I32" s="157" t="str">
        <f>IFERROR(VLOOKUP(D32,DB!A:F,6,0),"")</f>
        <v/>
      </c>
      <c r="J32" s="157" t="str">
        <f>IFERROR(VLOOKUP(D32,DB!A:G,7,0),"")</f>
        <v/>
      </c>
      <c r="K32" s="157"/>
      <c r="L32" s="157" t="str">
        <f>IFERROR(VLOOKUP(D32,DB!A:I,9,0),"")</f>
        <v/>
      </c>
    </row>
    <row r="33" spans="1:12" ht="15">
      <c r="A33" s="157"/>
      <c r="B33" s="157" t="str">
        <f>IFERROR(VLOOKUP(D33,DB!A:K,11,0),"")</f>
        <v/>
      </c>
      <c r="C33" s="157"/>
      <c r="D33" s="157"/>
      <c r="E33" s="157"/>
      <c r="F33" s="158"/>
      <c r="G33" s="159">
        <f ca="1">IFERROR(NOW()-F33,"")</f>
        <v>45965.649863888888</v>
      </c>
      <c r="H33" s="158"/>
      <c r="I33" s="157" t="str">
        <f>IFERROR(VLOOKUP(D33,DB!A:F,6,0),"")</f>
        <v/>
      </c>
      <c r="J33" s="157" t="str">
        <f>IFERROR(VLOOKUP(D33,DB!A:G,7,0),"")</f>
        <v/>
      </c>
      <c r="K33" s="157"/>
      <c r="L33" s="157" t="str">
        <f>IFERROR(VLOOKUP(D33,DB!A:I,9,0),"")</f>
        <v/>
      </c>
    </row>
    <row r="34" spans="1:12" ht="15">
      <c r="A34" s="157"/>
      <c r="B34" s="157" t="str">
        <f>IFERROR(VLOOKUP(D34,DB!A:K,11,0),"")</f>
        <v/>
      </c>
      <c r="C34" s="157"/>
      <c r="D34" s="157"/>
      <c r="E34" s="157"/>
      <c r="F34" s="158"/>
      <c r="G34" s="159">
        <f ca="1">IFERROR(NOW()-F34,"")</f>
        <v>45965.649863888888</v>
      </c>
      <c r="H34" s="158"/>
      <c r="I34" s="157" t="str">
        <f>IFERROR(VLOOKUP(D34,DB!A:F,6,0),"")</f>
        <v/>
      </c>
      <c r="J34" s="157" t="str">
        <f>IFERROR(VLOOKUP(D34,DB!A:G,7,0),"")</f>
        <v/>
      </c>
      <c r="K34" s="157"/>
      <c r="L34" s="157" t="str">
        <f>IFERROR(VLOOKUP(D34,DB!A:I,9,0),"")</f>
        <v/>
      </c>
    </row>
    <row r="35" spans="1:12" ht="15">
      <c r="A35" s="157"/>
      <c r="B35" s="157" t="str">
        <f>IFERROR(VLOOKUP(D35,DB!A:K,11,0),"")</f>
        <v/>
      </c>
      <c r="C35" s="157"/>
      <c r="D35" s="157"/>
      <c r="E35" s="157"/>
      <c r="F35" s="158"/>
      <c r="G35" s="159">
        <f ca="1">IFERROR(NOW()-F35,"")</f>
        <v>45965.649863888888</v>
      </c>
      <c r="H35" s="158"/>
      <c r="I35" s="157" t="str">
        <f>IFERROR(VLOOKUP(D35,DB!A:F,6,0),"")</f>
        <v/>
      </c>
      <c r="J35" s="157" t="str">
        <f>IFERROR(VLOOKUP(D35,DB!A:G,7,0),"")</f>
        <v/>
      </c>
      <c r="K35" s="157"/>
      <c r="L35" s="157" t="str">
        <f>IFERROR(VLOOKUP(D35,DB!A:I,9,0),"")</f>
        <v/>
      </c>
    </row>
    <row r="36" spans="1:12" ht="15">
      <c r="A36" s="157"/>
      <c r="B36" s="157" t="str">
        <f>IFERROR(VLOOKUP(D36,DB!A:K,11,0),"")</f>
        <v/>
      </c>
      <c r="C36" s="157"/>
      <c r="D36" s="157"/>
      <c r="E36" s="157"/>
      <c r="F36" s="158"/>
      <c r="G36" s="159">
        <f ca="1">IFERROR(NOW()-F36,"")</f>
        <v>45965.649863888888</v>
      </c>
      <c r="H36" s="158"/>
      <c r="I36" s="157" t="str">
        <f>IFERROR(VLOOKUP(D36,DB!A:F,6,0),"")</f>
        <v/>
      </c>
      <c r="J36" s="157" t="str">
        <f>IFERROR(VLOOKUP(D36,DB!A:G,7,0),"")</f>
        <v/>
      </c>
      <c r="K36" s="157"/>
      <c r="L36" s="157" t="str">
        <f>IFERROR(VLOOKUP(D36,DB!A:I,9,0),"")</f>
        <v/>
      </c>
    </row>
    <row r="37" spans="1:12" ht="15">
      <c r="A37" s="157"/>
      <c r="B37" s="157" t="str">
        <f>IFERROR(VLOOKUP(D37,DB!A:K,11,0),"")</f>
        <v/>
      </c>
      <c r="C37" s="157"/>
      <c r="D37" s="157"/>
      <c r="E37" s="157"/>
      <c r="F37" s="158"/>
      <c r="G37" s="159">
        <f ca="1">IFERROR(NOW()-F37,"")</f>
        <v>45965.649863888888</v>
      </c>
      <c r="H37" s="158"/>
      <c r="I37" s="157" t="str">
        <f>IFERROR(VLOOKUP(D37,DB!A:F,6,0),"")</f>
        <v/>
      </c>
      <c r="J37" s="157" t="str">
        <f>IFERROR(VLOOKUP(D37,DB!A:G,7,0),"")</f>
        <v/>
      </c>
      <c r="K37" s="157"/>
      <c r="L37" s="157" t="str">
        <f>IFERROR(VLOOKUP(D37,DB!A:I,9,0),"")</f>
        <v/>
      </c>
    </row>
    <row r="38" spans="1:12" ht="15">
      <c r="A38" s="157"/>
      <c r="B38" s="157" t="str">
        <f>IFERROR(VLOOKUP(D38,DB!A:K,11,0),"")</f>
        <v/>
      </c>
      <c r="C38" s="157"/>
      <c r="D38" s="157"/>
      <c r="E38" s="157"/>
      <c r="F38" s="158"/>
      <c r="G38" s="159">
        <f ca="1">IFERROR(NOW()-F38,"")</f>
        <v>45965.649863888888</v>
      </c>
      <c r="H38" s="158"/>
      <c r="I38" s="157" t="str">
        <f>IFERROR(VLOOKUP(D38,DB!A:F,6,0),"")</f>
        <v/>
      </c>
      <c r="J38" s="157" t="str">
        <f>IFERROR(VLOOKUP(D38,DB!A:G,7,0),"")</f>
        <v/>
      </c>
      <c r="K38" s="157"/>
      <c r="L38" s="157" t="str">
        <f>IFERROR(VLOOKUP(D38,DB!A:I,9,0),"")</f>
        <v/>
      </c>
    </row>
    <row r="39" spans="1:12" ht="15">
      <c r="A39" s="157"/>
      <c r="B39" s="157" t="str">
        <f>IFERROR(VLOOKUP(D39,DB!A:K,11,0),"")</f>
        <v/>
      </c>
      <c r="C39" s="157"/>
      <c r="D39" s="157"/>
      <c r="E39" s="157"/>
      <c r="F39" s="158"/>
      <c r="G39" s="159">
        <f ca="1">IFERROR(NOW()-F39,"")</f>
        <v>45965.649863888888</v>
      </c>
      <c r="H39" s="158"/>
      <c r="I39" s="157" t="str">
        <f>IFERROR(VLOOKUP(D39,DB!A:F,6,0),"")</f>
        <v/>
      </c>
      <c r="J39" s="157" t="str">
        <f>IFERROR(VLOOKUP(D39,DB!A:G,7,0),"")</f>
        <v/>
      </c>
      <c r="K39" s="157"/>
      <c r="L39" s="157" t="str">
        <f>IFERROR(VLOOKUP(D39,DB!A:I,9,0),"")</f>
        <v/>
      </c>
    </row>
    <row r="40" spans="1:12" ht="15">
      <c r="A40" s="157"/>
      <c r="B40" s="157" t="str">
        <f>IFERROR(VLOOKUP(D40,DB!A:K,11,0),"")</f>
        <v/>
      </c>
      <c r="C40" s="157"/>
      <c r="D40" s="157"/>
      <c r="E40" s="157"/>
      <c r="F40" s="158"/>
      <c r="G40" s="159">
        <f ca="1">IFERROR(NOW()-F40,"")</f>
        <v>45965.649863888888</v>
      </c>
      <c r="H40" s="158"/>
      <c r="I40" s="157" t="str">
        <f>IFERROR(VLOOKUP(D40,DB!A:F,6,0),"")</f>
        <v/>
      </c>
      <c r="J40" s="157" t="str">
        <f>IFERROR(VLOOKUP(D40,DB!A:G,7,0),"")</f>
        <v/>
      </c>
      <c r="K40" s="157"/>
      <c r="L40" s="157" t="str">
        <f>IFERROR(VLOOKUP(D40,DB!A:I,9,0),"")</f>
        <v/>
      </c>
    </row>
    <row r="41" spans="1:12" ht="15">
      <c r="A41" s="157"/>
      <c r="B41" s="157" t="str">
        <f>IFERROR(VLOOKUP(D41,DB!A:K,11,0),"")</f>
        <v/>
      </c>
      <c r="C41" s="157"/>
      <c r="D41" s="157"/>
      <c r="E41" s="157"/>
      <c r="F41" s="158"/>
      <c r="G41" s="159">
        <f ca="1">IFERROR(NOW()-F41,"")</f>
        <v>45965.649863888888</v>
      </c>
      <c r="H41" s="158"/>
      <c r="I41" s="157" t="str">
        <f>IFERROR(VLOOKUP(D41,DB!A:F,6,0),"")</f>
        <v/>
      </c>
      <c r="J41" s="157" t="str">
        <f>IFERROR(VLOOKUP(D41,DB!A:G,7,0),"")</f>
        <v/>
      </c>
      <c r="K41" s="157"/>
      <c r="L41" s="157" t="str">
        <f>IFERROR(VLOOKUP(D41,DB!A:I,9,0),"")</f>
        <v/>
      </c>
    </row>
    <row r="42" spans="1:12" ht="15">
      <c r="A42" s="157"/>
      <c r="B42" s="157" t="str">
        <f>IFERROR(VLOOKUP(D42,DB!A:K,11,0),"")</f>
        <v/>
      </c>
      <c r="C42" s="157"/>
      <c r="D42" s="157"/>
      <c r="E42" s="157"/>
      <c r="F42" s="158"/>
      <c r="G42" s="159">
        <f ca="1">IFERROR(NOW()-F42,"")</f>
        <v>45965.649863888888</v>
      </c>
      <c r="H42" s="158"/>
      <c r="I42" s="157" t="str">
        <f>IFERROR(VLOOKUP(D42,DB!A:F,6,0),"")</f>
        <v/>
      </c>
      <c r="J42" s="157" t="str">
        <f>IFERROR(VLOOKUP(D42,DB!A:G,7,0),"")</f>
        <v/>
      </c>
      <c r="K42" s="157"/>
      <c r="L42" s="157" t="str">
        <f>IFERROR(VLOOKUP(D42,DB!A:I,9,0),"")</f>
        <v/>
      </c>
    </row>
    <row r="43" spans="1:12" ht="15">
      <c r="A43" s="157"/>
      <c r="B43" s="157" t="str">
        <f>IFERROR(VLOOKUP(D43,DB!A:K,11,0),"")</f>
        <v/>
      </c>
      <c r="C43" s="157"/>
      <c r="D43" s="157"/>
      <c r="E43" s="157"/>
      <c r="F43" s="158"/>
      <c r="G43" s="159">
        <f ca="1">IFERROR(NOW()-F43,"")</f>
        <v>45965.649863888888</v>
      </c>
      <c r="H43" s="158"/>
      <c r="I43" s="157" t="str">
        <f>IFERROR(VLOOKUP(D43,DB!A:F,6,0),"")</f>
        <v/>
      </c>
      <c r="J43" s="157" t="str">
        <f>IFERROR(VLOOKUP(D43,DB!A:G,7,0),"")</f>
        <v/>
      </c>
      <c r="K43" s="157"/>
      <c r="L43" s="157" t="str">
        <f>IFERROR(VLOOKUP(D43,DB!A:I,9,0),"")</f>
        <v/>
      </c>
    </row>
    <row r="44" spans="1:12" ht="15">
      <c r="A44" s="157"/>
      <c r="B44" s="157" t="str">
        <f>IFERROR(VLOOKUP(D44,DB!A:K,11,0),"")</f>
        <v/>
      </c>
      <c r="C44" s="157"/>
      <c r="D44" s="157"/>
      <c r="E44" s="157"/>
      <c r="F44" s="158"/>
      <c r="G44" s="159">
        <f ca="1">IFERROR(NOW()-F44,"")</f>
        <v>45965.649863888888</v>
      </c>
      <c r="H44" s="158"/>
      <c r="I44" s="157" t="str">
        <f>IFERROR(VLOOKUP(D44,DB!A:F,6,0),"")</f>
        <v/>
      </c>
      <c r="J44" s="157" t="str">
        <f>IFERROR(VLOOKUP(D44,DB!A:G,7,0),"")</f>
        <v/>
      </c>
      <c r="K44" s="157"/>
      <c r="L44" s="157" t="str">
        <f>IFERROR(VLOOKUP(D44,DB!A:I,9,0),"")</f>
        <v/>
      </c>
    </row>
    <row r="45" spans="1:12" ht="15">
      <c r="A45" s="157"/>
      <c r="B45" s="157" t="str">
        <f>IFERROR(VLOOKUP(D45,DB!A:K,11,0),"")</f>
        <v/>
      </c>
      <c r="C45" s="157"/>
      <c r="D45" s="157"/>
      <c r="E45" s="157"/>
      <c r="F45" s="158"/>
      <c r="G45" s="159">
        <f ca="1">IFERROR(NOW()-F45,"")</f>
        <v>45965.649863888888</v>
      </c>
      <c r="H45" s="158"/>
      <c r="I45" s="157" t="str">
        <f>IFERROR(VLOOKUP(D45,DB!A:F,6,0),"")</f>
        <v/>
      </c>
      <c r="J45" s="157" t="str">
        <f>IFERROR(VLOOKUP(D45,DB!A:G,7,0),"")</f>
        <v/>
      </c>
      <c r="K45" s="157"/>
      <c r="L45" s="157" t="str">
        <f>IFERROR(VLOOKUP(D45,DB!A:I,9,0),"")</f>
        <v/>
      </c>
    </row>
    <row r="46" spans="1:12" ht="15">
      <c r="A46" s="157"/>
      <c r="B46" s="157" t="str">
        <f>IFERROR(VLOOKUP(D46,DB!A:K,11,0),"")</f>
        <v/>
      </c>
      <c r="C46" s="157"/>
      <c r="D46" s="157"/>
      <c r="E46" s="157"/>
      <c r="F46" s="158"/>
      <c r="G46" s="159">
        <f ca="1">IFERROR(NOW()-F46,"")</f>
        <v>45965.649863888888</v>
      </c>
      <c r="H46" s="158"/>
      <c r="I46" s="157" t="str">
        <f>IFERROR(VLOOKUP(D46,DB!A:F,6,0),"")</f>
        <v/>
      </c>
      <c r="J46" s="157" t="str">
        <f>IFERROR(VLOOKUP(D46,DB!A:G,7,0),"")</f>
        <v/>
      </c>
      <c r="K46" s="157"/>
      <c r="L46" s="157" t="str">
        <f>IFERROR(VLOOKUP(D46,DB!A:I,9,0),"")</f>
        <v/>
      </c>
    </row>
    <row r="47" spans="1:12" ht="15">
      <c r="A47" s="157"/>
      <c r="B47" s="157" t="str">
        <f>IFERROR(VLOOKUP(D47,DB!A:K,11,0),"")</f>
        <v/>
      </c>
      <c r="C47" s="157"/>
      <c r="D47" s="157"/>
      <c r="E47" s="157"/>
      <c r="F47" s="158"/>
      <c r="G47" s="159">
        <f ca="1">IFERROR(NOW()-F47,"")</f>
        <v>45965.649863888888</v>
      </c>
      <c r="H47" s="158"/>
      <c r="I47" s="157" t="str">
        <f>IFERROR(VLOOKUP(D47,DB!A:F,6,0),"")</f>
        <v/>
      </c>
      <c r="J47" s="157" t="str">
        <f>IFERROR(VLOOKUP(D47,DB!A:G,7,0),"")</f>
        <v/>
      </c>
      <c r="K47" s="157"/>
      <c r="L47" s="157" t="str">
        <f>IFERROR(VLOOKUP(D47,DB!A:I,9,0),"")</f>
        <v/>
      </c>
    </row>
    <row r="48" spans="1:12" ht="15">
      <c r="A48" s="157"/>
      <c r="B48" s="157" t="str">
        <f>IFERROR(VLOOKUP(D48,DB!A:K,11,0),"")</f>
        <v/>
      </c>
      <c r="C48" s="157"/>
      <c r="D48" s="157"/>
      <c r="E48" s="157"/>
      <c r="F48" s="158"/>
      <c r="G48" s="159">
        <f ca="1">IFERROR(NOW()-F48,"")</f>
        <v>45965.649863888888</v>
      </c>
      <c r="H48" s="158"/>
      <c r="I48" s="157" t="str">
        <f>IFERROR(VLOOKUP(D48,DB!A:F,6,0),"")</f>
        <v/>
      </c>
      <c r="J48" s="157" t="str">
        <f>IFERROR(VLOOKUP(D48,DB!A:G,7,0),"")</f>
        <v/>
      </c>
      <c r="K48" s="157"/>
      <c r="L48" s="157" t="str">
        <f>IFERROR(VLOOKUP(D48,DB!A:I,9,0),"")</f>
        <v/>
      </c>
    </row>
    <row r="49" spans="1:12" ht="15">
      <c r="A49" s="157"/>
      <c r="B49" s="157" t="str">
        <f>IFERROR(VLOOKUP(D49,DB!A:K,11,0),"")</f>
        <v/>
      </c>
      <c r="C49" s="157"/>
      <c r="D49" s="157"/>
      <c r="E49" s="157"/>
      <c r="F49" s="158"/>
      <c r="G49" s="159">
        <f ca="1">IFERROR(NOW()-F49,"")</f>
        <v>45965.649863888888</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45965.649863888888</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45965.649863888888</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45965.649863888888</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45965.649863888888</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45965.649863888888</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45965.649863888888</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45965.649863888888</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45965.649863888888</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45965.649863888888</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45965.649863888888</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45965.649863888888</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45965.649863888888</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45965.649863888888</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45965.649863888888</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45965.649863888888</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45965.649863888888</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45965.649863888888</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45965.649863888888</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45965.649863888888</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45965.649863888888</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45965.649863888888</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45965.649863888888</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45965.649863888888</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45965.649863888888</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45965.649863888888</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45965.649863888888</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45965.649863888888</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45965.649863888888</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45965.649863888888</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45965.649863888888</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45965.649863888888</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45965.649863888888</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45965.649863888888</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45965.649863888888</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45965.649863888888</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45965.649863888888</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45965.649863888888</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45965.649863888888</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45965.649863888888</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45965.649863888888</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45965.649863888888</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45965.649863888888</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45965.649863888888</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45965.649863888888</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45965.649863888888</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45965.649863888888</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45965.649863888888</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45965.649863888888</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45965.649863888888</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45965.649863888888</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45965.649863888888</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45965.649863888888</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45965.649863888888</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45965.649863888888</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45965.649863888888</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45965.649863888888</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45965.649863888888</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45965.649863888888</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45965.649863888888</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45965.649863888888</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45965.649863888888</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45965.649863888888</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45965.649863888888</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45965.649863888888</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45965.649863888888</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45965.649863888888</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45965.649863888888</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45965.649863888888</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45965.649863888888</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45965.649863888888</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45965.649863888888</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45965.649863888888</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45965.649863888888</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45965.649863888888</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45965.649863888888</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45965.649863888888</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45965.649863888888</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45965.649863888888</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45965.649863888888</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45965.649863888888</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45965.649863888888</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45965.649863888888</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45965.649863888888</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45965.649863888888</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45965.649863888888</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45965.649863888888</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45965.649863888888</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45965.649863888888</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45965.649863888888</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45965.649863888888</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45965.649863888888</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45965.649863888888</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45965.649863888888</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45965.649863888888</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45965.649863888888</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45965.649863888888</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45965.649863888888</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45965.649863888888</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45965.649863888888</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45965.649863888888</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45965.649863888888</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45965.649863888888</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45965.649863888888</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45965.649863888888</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45965.649863888888</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45965.649863888888</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45965.649863888888</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45965.649863888888</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45965.649863888888</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45965.649863888888</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45965.649863888888</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45965.649863888888</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45965.649863888888</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45965.649863888888</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45965.649863888888</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45965.649863888888</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45965.649863888888</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45965.649863888888</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45965.649863888888</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45965.649863888888</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45965.649863888888</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45965.649863888888</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45965.649863888888</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45965.649863888888</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45965.649863888888</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45965.649863888888</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45965.649863888888</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45965.649863888888</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45965.649863888888</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45965.649863888888</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45965.649863888888</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45965.649863888888</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45965.649863888888</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45965.649863888888</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45965.649863888888</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45965.649863888888</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45965.649863888888</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45965.649863888888</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45965.649863888888</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45965.649863888888</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45965.649863888888</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45965.649863888888</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45965.649863888888</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45965.649863888888</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45965.649863888888</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45965.649863888888</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45965.649863888888</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45965.649863888888</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45965.649863888888</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45965.649863888888</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45965.649863888888</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45965.649863888888</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45965.649863888888</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45965.649863888888</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45965.649863888888</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45965.649863888888</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45965.649863888888</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45965.649863888888</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45965.649863888888</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45965.649863888888</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45965.649863888888</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45965.649863888888</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45965.649863888888</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45965.649863888888</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45965.649863888888</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45965.649863888888</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45965.649863888888</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45965.649863888888</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45965.649863888888</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45965.649863888888</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45965.649863888888</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45965.649863888888</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45965.649863888888</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45965.649863888888</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45965.649863888888</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45965.649863888888</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45965.649863888888</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45965.649863888888</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45965.649863888888</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45965.649863888888</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45965.649863888888</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45965.649863888888</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45965.649863888888</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45965.649863888888</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45965.649863888888</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45965.649863888888</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45965.649863888888</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45965.649863888888</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45965.649863888888</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45965.649863888888</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45965.649863888888</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45965.649863888888</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45965.649863888888</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45965.649863888888</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45965.649863888888</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45965.649863888888</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45965.649863888888</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45965.649863888888</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45965.649863888888</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45965.649863888888</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45965.649863888888</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45965.649863888888</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45965.649863888888</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45965.649863888888</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45965.649863888888</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45965.649863888888</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45965.649863888888</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45965.649863888888</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45965.649863888888</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45965.649863888888</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45965.649863888888</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45965.649863888888</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45965.649863888888</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45965.649863888888</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45965.649863888888</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45965.649863888888</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45965.649863888888</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45965.649863888888</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45965.649863888888</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45965.649863888888</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45965.649863888888</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45965.649863888888</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45965.649863888888</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45965.649863888888</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45965.649863888888</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45965.649863888888</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45965.649863888888</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45965.649863888888</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45965.649863888888</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45965.649863888888</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45965.649863888888</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45965.649863888888</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45965.649863888888</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45965.649863888888</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45965.649863888888</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45965.649863888888</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45965.649863888888</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45965.649863888888</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45965.649863888888</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45965.649863888888</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45965.649863888888</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45965.649863888888</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45965.649863888888</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45965.649863888888</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45965.649863888888</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45965.649863888888</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45965.649863888888</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45965.649863888888</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45965.649863888888</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45965.649863888888</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45965.649863888888</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45965.649863888888</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45965.649863888888</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45965.649863888888</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45965.649863888888</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45965.649863888888</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45965.649863888888</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45965.649863888888</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45965.649863888888</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45965.649863888888</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45965.649863888888</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45965.649863888888</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45965.649863888888</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45965.649863888888</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45965.649863888888</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45965.649863888888</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45965.649863888888</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45965.649863888888</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45965.649863888888</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45965.649863888888</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45965.649863888888</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45965.649863888888</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45965.649863888888</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45965.649863888888</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45965.649863888888</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45965.649863888888</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45965.649863888888</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45965.649863888888</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45965.649863888888</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45965.649863888888</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45965.649863888888</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45965.649863888888</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45965.649863888888</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45965.649863888888</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45965.649863888888</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45965.649863888888</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45965.649863888888</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45965.649863888888</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45965.649863888888</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45965.649863888888</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45965.649863888888</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45965.649863888888</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45965.649863888888</v>
      </c>
      <c r="H342" s="158"/>
      <c r="I342" s="157" t="str">
        <f>IFERROR(VLOOKUP(D342,DB!A:F,6,0),"")</f>
        <v/>
      </c>
      <c r="J342" s="157" t="str">
        <f>IFERROR(VLOOKUP(D342,DB!A:G,7,0),"")</f>
        <v/>
      </c>
      <c r="K342" s="157"/>
      <c r="L342" s="157" t="str">
        <f>IFERROR(VLOOKUP(D342,DB!A:I,9,0),"")</f>
        <v/>
      </c>
    </row>
    <row r="343" spans="1:12" ht="15"/>
    <row r="344" spans="1:12" ht="15"/>
    <row r="345" spans="1:12" ht="15"/>
    <row r="346" spans="1:12" ht="15"/>
    <row r="347" spans="1:12" ht="15"/>
    <row r="348" spans="1:12" ht="15"/>
    <row r="349" spans="1:12" ht="15"/>
    <row r="350" spans="1:12" ht="15"/>
    <row r="351" spans="1:12" ht="15"/>
    <row r="352" spans="1:1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52" ht="15"/>
    <row r="453" ht="15"/>
    <row r="455" ht="15"/>
    <row r="456" ht="15"/>
    <row r="457" ht="15"/>
    <row r="458" ht="15"/>
    <row r="460" ht="15"/>
    <row r="461" ht="15"/>
    <row r="468" ht="15"/>
    <row r="469" ht="15"/>
    <row r="470" ht="15"/>
    <row r="471" ht="15"/>
    <row r="472" ht="15"/>
    <row r="473" ht="15"/>
    <row r="476" ht="15"/>
    <row r="477" ht="15"/>
    <row r="478" ht="15"/>
    <row r="479" ht="15"/>
    <row r="480" ht="15"/>
    <row r="481" ht="15"/>
    <row r="482" ht="15"/>
    <row r="483" ht="15"/>
    <row r="484" ht="15"/>
    <row r="485" ht="15"/>
    <row r="486" ht="15"/>
    <row r="487"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3" ht="15"/>
    <row r="544" ht="15"/>
    <row r="581" ht="15"/>
    <row r="582" ht="15"/>
    <row r="583" ht="15"/>
    <row r="584" ht="15"/>
    <row r="585" ht="15"/>
    <row r="586" ht="15"/>
    <row r="587" ht="15"/>
    <row r="588" ht="15"/>
    <row r="589" ht="15"/>
    <row r="590"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1" ht="15"/>
    <row r="672" ht="15"/>
    <row r="673" ht="15"/>
    <row r="675" ht="15"/>
    <row r="676"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9" ht="15"/>
    <row r="710" ht="15"/>
    <row r="880" ht="15"/>
    <row r="881" ht="15"/>
    <row r="882" ht="15"/>
    <row r="883" ht="15"/>
    <row r="884" ht="15"/>
    <row r="885" ht="15"/>
    <row r="891" ht="15"/>
    <row r="892" ht="15"/>
    <row r="893" ht="15"/>
    <row r="894" ht="15"/>
    <row r="895" ht="15"/>
    <row r="896" ht="15"/>
    <row r="897"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8" ht="15"/>
    <row r="949" ht="15"/>
    <row r="955" ht="15"/>
    <row r="956" ht="15"/>
    <row r="958" ht="15"/>
    <row r="959" ht="15"/>
    <row r="960" ht="15"/>
    <row r="961" ht="15"/>
    <row r="962" ht="15"/>
    <row r="963" ht="15"/>
    <row r="964" ht="15"/>
    <row r="966" ht="15"/>
    <row r="967" ht="15"/>
    <row r="968"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7" ht="15"/>
    <row r="1038" ht="15"/>
    <row r="1039" ht="15"/>
    <row r="1040" ht="15"/>
    <row r="1041" ht="15"/>
    <row r="1042" ht="15"/>
    <row r="1043" ht="15"/>
    <row r="1044" ht="15"/>
    <row r="1045" ht="15"/>
    <row r="1046" ht="15"/>
    <row r="1047" ht="15"/>
    <row r="1048" ht="15"/>
    <row r="1049" ht="15"/>
    <row r="1050" ht="15"/>
    <row r="1052" ht="15"/>
    <row r="1053" ht="15"/>
    <row r="1054" ht="15"/>
    <row r="1055" ht="15"/>
    <row r="1056" ht="15"/>
    <row r="1057" ht="15"/>
    <row r="1058" ht="15"/>
    <row r="1059" ht="15"/>
    <row r="1060" ht="15"/>
    <row r="1061" ht="15"/>
    <row r="1062" ht="15"/>
    <row r="1063" ht="15"/>
    <row r="1066" ht="15"/>
    <row r="1067" ht="15"/>
    <row r="1068" ht="15"/>
    <row r="1069" ht="15"/>
    <row r="1070" ht="15"/>
    <row r="1071" ht="15"/>
    <row r="1072" ht="15"/>
    <row r="1074" ht="15"/>
    <row r="1075" ht="15"/>
    <row r="1076" ht="15"/>
    <row r="1077" ht="15"/>
    <row r="1078" ht="15"/>
    <row r="1079" ht="15"/>
    <row r="1080" ht="15"/>
    <row r="1081" ht="15"/>
    <row r="1082" ht="15"/>
    <row r="1083" ht="15"/>
    <row r="1084" ht="15"/>
    <row r="1086" ht="15"/>
    <row r="1087" ht="15"/>
    <row r="1088" ht="15"/>
    <row r="1089" ht="15"/>
    <row r="1090" ht="15"/>
    <row r="1091" ht="15"/>
    <row r="1092" ht="15"/>
    <row r="1093" ht="15"/>
    <row r="1094" ht="15"/>
    <row r="1095" ht="15"/>
    <row r="1103" ht="15"/>
    <row r="1104" ht="15"/>
    <row r="1107" ht="15"/>
    <row r="1108" ht="15"/>
    <row r="1109" ht="15"/>
    <row r="1110" ht="15"/>
    <row r="1111" ht="15"/>
    <row r="1112" ht="15"/>
    <row r="1113" ht="15"/>
    <row r="1114" ht="15"/>
    <row r="1117" ht="15"/>
    <row r="1118" ht="15"/>
    <row r="1119" ht="15"/>
    <row r="1120" ht="15"/>
    <row r="1121" ht="15"/>
    <row r="1122" ht="15"/>
    <row r="1123" ht="15"/>
    <row r="1124" ht="15"/>
    <row r="1125" ht="15"/>
    <row r="1126" ht="15"/>
    <row r="1127" ht="15"/>
    <row r="1128" ht="15"/>
    <row r="1130" ht="15"/>
    <row r="1131" ht="15"/>
    <row r="1132" ht="15"/>
    <row r="1135" ht="15"/>
    <row r="1137" ht="15"/>
    <row r="1139" ht="15"/>
    <row r="1142" ht="15"/>
    <row r="1143" ht="15"/>
    <row r="1144" ht="15"/>
    <row r="1146" ht="15"/>
    <row r="1148" ht="15"/>
    <row r="1149" ht="15"/>
    <row r="1150" ht="15"/>
    <row r="1151" ht="15"/>
    <row r="1152" ht="15"/>
    <row r="1154" ht="15"/>
    <row r="1155" ht="15"/>
    <row r="1156" ht="15"/>
    <row r="1157" ht="15"/>
    <row r="1159" ht="15"/>
    <row r="1161" ht="15"/>
    <row r="1162" ht="15"/>
    <row r="1164" ht="15"/>
    <row r="1165" ht="15"/>
    <row r="1166" ht="15"/>
    <row r="1167" ht="15"/>
    <row r="1169" ht="15"/>
    <row r="1171" ht="15"/>
    <row r="1172" ht="15"/>
    <row r="1173" ht="15"/>
    <row r="1174" ht="15"/>
    <row r="1176" ht="15"/>
    <row r="1177" ht="15"/>
    <row r="1178" ht="15"/>
    <row r="1179" ht="15"/>
    <row r="1180" ht="15"/>
    <row r="1181" ht="15"/>
    <row r="1182" ht="15"/>
    <row r="1185" ht="15"/>
    <row r="1187" ht="15"/>
    <row r="1188" ht="15"/>
    <row r="1189" ht="15"/>
    <row r="1190" ht="15"/>
    <row r="1191" ht="15"/>
    <row r="1192" ht="15"/>
    <row r="1193" ht="15"/>
    <row r="1194" ht="15"/>
    <row r="1197" ht="15"/>
    <row r="1198" ht="15"/>
    <row r="1200" ht="15"/>
    <row r="1202" ht="15"/>
    <row r="1203" ht="15"/>
    <row r="1204" ht="15"/>
    <row r="1205" ht="15"/>
    <row r="1206" ht="15"/>
    <row r="1210" ht="15"/>
    <row r="1211" ht="15"/>
    <row r="1213" ht="15"/>
    <row r="1214" ht="15"/>
    <row r="1217" ht="15"/>
    <row r="1218" ht="15"/>
    <row r="1222" ht="15"/>
    <row r="1229" ht="15"/>
    <row r="1231" ht="15"/>
    <row r="1232" ht="15"/>
    <row r="1233" ht="15"/>
    <row r="1240" ht="15"/>
    <row r="1241" ht="15"/>
    <row r="1242" ht="15"/>
    <row r="1243" ht="15"/>
    <row r="1245" ht="15"/>
    <row r="1247" ht="15"/>
    <row r="1256" ht="15"/>
    <row r="1257" ht="15"/>
    <row r="1258" ht="15"/>
    <row r="1259" ht="15"/>
    <row r="1261" ht="15"/>
  </sheetData>
  <dataValidations count="2">
    <dataValidation allowBlank="1" showInputMessage="1" showErrorMessage="1" sqref="E1" xr:uid="{920C6338-E771-4DAE-8C89-92A9093EA4DE}"/>
    <dataValidation type="list" allowBlank="1" showInputMessage="1" showErrorMessage="1" sqref="E2:E34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52"/>
  <sheetViews>
    <sheetView workbookViewId="0">
      <selection activeCell="K2" sqref="K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70" t="s">
        <v>39128</v>
      </c>
      <c r="B2" s="171" t="str">
        <f>IFERROR(VLOOKUP(D2,DB!A:K,11,0),"")</f>
        <v>R6</v>
      </c>
      <c r="C2" s="168">
        <v>1</v>
      </c>
      <c r="D2" s="171" t="s">
        <v>36448</v>
      </c>
      <c r="E2" s="102" t="s">
        <v>39021</v>
      </c>
      <c r="F2" s="175">
        <v>45965.542002314818</v>
      </c>
      <c r="G2" s="115">
        <f ca="1">IFERROR(NOW()-F2,"-")</f>
        <v>0.10786157406982966</v>
      </c>
      <c r="H2" s="173">
        <v>45965.527743055558</v>
      </c>
      <c r="I2" s="171" t="str">
        <f>IFERROR(VLOOKUP(D2,DB!A:F,6,0),"")</f>
        <v>SCECO</v>
      </c>
      <c r="J2" s="102" t="str">
        <f>IFERROR(VLOOKUP(D2,DB!A:G,7,0),"")</f>
        <v>Dead</v>
      </c>
      <c r="K2" s="169" t="s">
        <v>39129</v>
      </c>
      <c r="L2" s="174" t="str">
        <f>IFERROR(VLOOKUP(D2,DB!A:I,9,0),"")</f>
        <v>Latis</v>
      </c>
    </row>
    <row r="3" spans="1:16383" ht="31.5" customHeight="1">
      <c r="A3" s="170" t="s">
        <v>39130</v>
      </c>
      <c r="B3" s="171" t="str">
        <f>IFERROR(VLOOKUP(D3,DB!A:K,11,0),"")</f>
        <v>R6</v>
      </c>
      <c r="C3" s="168">
        <v>1</v>
      </c>
      <c r="D3" s="171" t="s">
        <v>36386</v>
      </c>
      <c r="E3" s="102" t="s">
        <v>39021</v>
      </c>
      <c r="F3" s="173">
        <v>45965.53974537037</v>
      </c>
      <c r="G3" s="115">
        <f ca="1">IFERROR(NOW()-F3,"-")</f>
        <v>0.11011851851799292</v>
      </c>
      <c r="H3" s="173">
        <v>45965.536921296298</v>
      </c>
      <c r="I3" s="171" t="str">
        <f>IFERROR(VLOOKUP(D3,DB!A:F,6,0),"")</f>
        <v>SCECO</v>
      </c>
      <c r="J3" s="102" t="str">
        <f>IFERROR(VLOOKUP(D3,DB!A:G,7,0),"")</f>
        <v>Dead</v>
      </c>
      <c r="K3" s="169" t="s">
        <v>39131</v>
      </c>
      <c r="L3" s="174" t="str">
        <f>IFERROR(VLOOKUP(D3,DB!A:I,9,0),"")</f>
        <v>Latis</v>
      </c>
    </row>
    <row r="4" spans="1:16383" ht="31.5" customHeight="1">
      <c r="A4" s="170"/>
      <c r="B4" s="171" t="str">
        <f>IFERROR(VLOOKUP(D4,DB!A:K,11,0),"")</f>
        <v/>
      </c>
      <c r="C4" s="168"/>
      <c r="D4" s="171"/>
      <c r="E4" s="102"/>
      <c r="F4" s="173"/>
      <c r="G4" s="115">
        <f ca="1">IFERROR(NOW()-F4,"-")</f>
        <v>45965.649863888888</v>
      </c>
      <c r="H4" s="173"/>
      <c r="I4" s="171" t="str">
        <f>IFERROR(VLOOKUP(D4,DB!A:F,6,0),"")</f>
        <v/>
      </c>
      <c r="J4" s="102" t="str">
        <f>IFERROR(VLOOKUP(D4,DB!A:G,7,0),"")</f>
        <v/>
      </c>
      <c r="K4" s="169"/>
      <c r="L4" s="174" t="str">
        <f>IFERROR(VLOOKUP(D4,DB!A:I,9,0),"")</f>
        <v/>
      </c>
    </row>
    <row r="5" spans="1:16383" ht="31.5" customHeight="1">
      <c r="A5" s="170"/>
      <c r="B5" s="171" t="str">
        <f>IFERROR(VLOOKUP(D5,DB!A:K,11,0),"")</f>
        <v/>
      </c>
      <c r="C5" s="168"/>
      <c r="D5" s="171"/>
      <c r="E5" s="102"/>
      <c r="F5" s="173"/>
      <c r="G5" s="115">
        <f ca="1">IFERROR(NOW()-F5,"-")</f>
        <v>45965.649863888888</v>
      </c>
      <c r="H5" s="173"/>
      <c r="I5" s="171" t="str">
        <f>IFERROR(VLOOKUP(D5,DB!A:F,6,0),"")</f>
        <v/>
      </c>
      <c r="J5" s="102" t="str">
        <f>IFERROR(VLOOKUP(D5,DB!A:G,7,0),"")</f>
        <v/>
      </c>
      <c r="K5" s="169"/>
      <c r="L5" s="174" t="str">
        <f>IFERROR(VLOOKUP(D5,DB!A:I,9,0),"")</f>
        <v/>
      </c>
    </row>
    <row r="6" spans="1:16383" ht="31.5" customHeight="1">
      <c r="A6" s="170"/>
      <c r="B6" s="171" t="str">
        <f>IFERROR(VLOOKUP(D6,DB!A:K,11,0),"")</f>
        <v/>
      </c>
      <c r="C6" s="168"/>
      <c r="D6" s="171"/>
      <c r="E6" s="102"/>
      <c r="F6" s="173"/>
      <c r="G6" s="115">
        <f ca="1">IFERROR(NOW()-F6,"-")</f>
        <v>45965.649863888888</v>
      </c>
      <c r="H6" s="173"/>
      <c r="I6" s="171" t="str">
        <f>IFERROR(VLOOKUP(D6,DB!A:F,6,0),"")</f>
        <v/>
      </c>
      <c r="J6" s="102" t="str">
        <f>IFERROR(VLOOKUP(D6,DB!A:G,7,0),"")</f>
        <v/>
      </c>
      <c r="K6" s="169"/>
      <c r="L6" s="174" t="str">
        <f>IFERROR(VLOOKUP(D6,DB!A:I,9,0),"")</f>
        <v/>
      </c>
    </row>
    <row r="7" spans="1:16383" ht="31.5" customHeight="1">
      <c r="A7" s="170"/>
      <c r="B7" s="171" t="str">
        <f>IFERROR(VLOOKUP(D7,DB!A:K,11,0),"")</f>
        <v/>
      </c>
      <c r="C7" s="168"/>
      <c r="D7" s="171"/>
      <c r="E7" s="102"/>
      <c r="F7" s="173"/>
      <c r="G7" s="115">
        <f ca="1">IFERROR(NOW()-F7,"-")</f>
        <v>45965.649863888888</v>
      </c>
      <c r="H7" s="173"/>
      <c r="I7" s="171" t="str">
        <f>IFERROR(VLOOKUP(D7,DB!A:F,6,0),"")</f>
        <v/>
      </c>
      <c r="J7" s="102" t="str">
        <f>IFERROR(VLOOKUP(D7,DB!A:G,7,0),"")</f>
        <v/>
      </c>
      <c r="K7" s="169"/>
      <c r="L7" s="174" t="str">
        <f>IFERROR(VLOOKUP(D7,DB!A:I,9,0),"")</f>
        <v/>
      </c>
    </row>
    <row r="8" spans="1:16383" ht="31.5" customHeight="1">
      <c r="A8" s="170"/>
      <c r="B8" s="171" t="str">
        <f>IFERROR(VLOOKUP(D8,DB!A:K,11,0),"")</f>
        <v/>
      </c>
      <c r="C8" s="168"/>
      <c r="D8" s="171"/>
      <c r="E8" s="102"/>
      <c r="F8" s="173"/>
      <c r="G8" s="115">
        <f ca="1">IFERROR(NOW()-F8,"-")</f>
        <v>45965.649863888888</v>
      </c>
      <c r="H8" s="173"/>
      <c r="I8" s="171" t="str">
        <f>IFERROR(VLOOKUP(D8,DB!A:F,6,0),"")</f>
        <v/>
      </c>
      <c r="J8" s="102" t="str">
        <f>IFERROR(VLOOKUP(D8,DB!A:G,7,0),"")</f>
        <v/>
      </c>
      <c r="K8" s="169"/>
      <c r="L8" s="174" t="str">
        <f>IFERROR(VLOOKUP(D8,DB!A:I,9,0),"")</f>
        <v/>
      </c>
    </row>
    <row r="9" spans="1:16383" ht="31.5" customHeight="1">
      <c r="A9" s="170"/>
      <c r="B9" s="171" t="str">
        <f>IFERROR(VLOOKUP(D9,DB!A:K,11,0),"")</f>
        <v/>
      </c>
      <c r="C9" s="168"/>
      <c r="D9" s="171"/>
      <c r="E9" s="102"/>
      <c r="F9" s="173"/>
      <c r="G9" s="115">
        <f ca="1">IFERROR(NOW()-F9,"-")</f>
        <v>45965.649863888888</v>
      </c>
      <c r="H9" s="173"/>
      <c r="I9" s="171" t="str">
        <f>IFERROR(VLOOKUP(D9,DB!A:F,6,0),"")</f>
        <v/>
      </c>
      <c r="J9" s="102" t="str">
        <f>IFERROR(VLOOKUP(D9,DB!A:G,7,0),"")</f>
        <v/>
      </c>
      <c r="K9" s="169"/>
      <c r="L9" s="174" t="str">
        <f>IFERROR(VLOOKUP(D9,DB!A:I,9,0),"")</f>
        <v/>
      </c>
    </row>
    <row r="10" spans="1:16383" ht="31.5" customHeight="1">
      <c r="A10" s="170"/>
      <c r="B10" s="171" t="str">
        <f>IFERROR(VLOOKUP(D10,DB!A:K,11,0),"")</f>
        <v/>
      </c>
      <c r="C10" s="168"/>
      <c r="D10" s="171"/>
      <c r="E10" s="102"/>
      <c r="F10" s="173"/>
      <c r="G10" s="115">
        <f ca="1">IFERROR(NOW()-F10,"-")</f>
        <v>45965.649863888888</v>
      </c>
      <c r="H10" s="173"/>
      <c r="I10" s="171" t="str">
        <f>IFERROR(VLOOKUP(D10,DB!A:F,6,0),"")</f>
        <v/>
      </c>
      <c r="J10" s="102" t="str">
        <f>IFERROR(VLOOKUP(D10,DB!A:G,7,0),"")</f>
        <v/>
      </c>
      <c r="K10" s="169"/>
      <c r="L10" s="174" t="str">
        <f>IFERROR(VLOOKUP(D10,DB!A:I,9,0),"")</f>
        <v/>
      </c>
    </row>
    <row r="11" spans="1:16383" ht="31.5" customHeight="1">
      <c r="A11" s="170"/>
      <c r="B11" s="171" t="str">
        <f>IFERROR(VLOOKUP(D11,DB!A:K,11,0),"")</f>
        <v/>
      </c>
      <c r="C11" s="168"/>
      <c r="D11" s="171"/>
      <c r="E11" s="102"/>
      <c r="F11" s="173"/>
      <c r="G11" s="115">
        <f ca="1">IFERROR(NOW()-F11,"-")</f>
        <v>45965.649863888888</v>
      </c>
      <c r="H11" s="173"/>
      <c r="I11" s="171" t="str">
        <f>IFERROR(VLOOKUP(D11,DB!A:F,6,0),"")</f>
        <v/>
      </c>
      <c r="J11" s="102" t="str">
        <f>IFERROR(VLOOKUP(D11,DB!A:G,7,0),"")</f>
        <v/>
      </c>
      <c r="K11" s="169"/>
      <c r="L11" s="174" t="str">
        <f>IFERROR(VLOOKUP(D11,DB!A:I,9,0),"")</f>
        <v/>
      </c>
    </row>
    <row r="12" spans="1:16383" ht="31.5" customHeight="1">
      <c r="A12" s="170"/>
      <c r="B12" s="171" t="str">
        <f>IFERROR(VLOOKUP(D12,DB!A:K,11,0),"")</f>
        <v/>
      </c>
      <c r="C12" s="168"/>
      <c r="D12" s="171"/>
      <c r="E12" s="102"/>
      <c r="F12" s="173"/>
      <c r="G12" s="115">
        <f ca="1">IFERROR(NOW()-F12,"-")</f>
        <v>45965.649863888888</v>
      </c>
      <c r="H12" s="173"/>
      <c r="I12" s="171" t="str">
        <f>IFERROR(VLOOKUP(D12,DB!A:F,6,0),"")</f>
        <v/>
      </c>
      <c r="J12" s="102" t="str">
        <f>IFERROR(VLOOKUP(D12,DB!A:G,7,0),"")</f>
        <v/>
      </c>
      <c r="K12" s="169"/>
      <c r="L12" s="174" t="str">
        <f>IFERROR(VLOOKUP(D12,DB!A:I,9,0),"")</f>
        <v/>
      </c>
    </row>
    <row r="13" spans="1:16383" ht="31.5" customHeight="1">
      <c r="A13" s="170"/>
      <c r="B13" s="171" t="str">
        <f>IFERROR(VLOOKUP(D13,DB!A:K,11,0),"")</f>
        <v/>
      </c>
      <c r="C13" s="168"/>
      <c r="D13" s="171"/>
      <c r="E13" s="102"/>
      <c r="F13" s="173"/>
      <c r="G13" s="115">
        <f ca="1">IFERROR(NOW()-F13,"-")</f>
        <v>45965.649863888888</v>
      </c>
      <c r="H13" s="173"/>
      <c r="I13" s="171" t="str">
        <f>IFERROR(VLOOKUP(D13,DB!A:F,6,0),"")</f>
        <v/>
      </c>
      <c r="J13" s="102" t="str">
        <f>IFERROR(VLOOKUP(D13,DB!A:G,7,0),"")</f>
        <v/>
      </c>
      <c r="K13" s="169"/>
      <c r="L13" s="174" t="str">
        <f>IFERROR(VLOOKUP(D13,DB!A:I,9,0),"")</f>
        <v/>
      </c>
    </row>
    <row r="14" spans="1:16383" ht="31.5" customHeight="1">
      <c r="A14" s="170"/>
      <c r="B14" s="171" t="str">
        <f>IFERROR(VLOOKUP(D14,DB!A:K,11,0),"")</f>
        <v/>
      </c>
      <c r="C14" s="168"/>
      <c r="D14" s="171"/>
      <c r="E14" s="102"/>
      <c r="F14" s="173"/>
      <c r="G14" s="115">
        <f ca="1">IFERROR(NOW()-F14,"-")</f>
        <v>45965.649863888888</v>
      </c>
      <c r="H14" s="173"/>
      <c r="I14" s="171" t="str">
        <f>IFERROR(VLOOKUP(D14,DB!A:F,6,0),"")</f>
        <v/>
      </c>
      <c r="J14" s="102" t="str">
        <f>IFERROR(VLOOKUP(D14,DB!A:G,7,0),"")</f>
        <v/>
      </c>
      <c r="K14" s="169"/>
      <c r="L14" s="174" t="str">
        <f>IFERROR(VLOOKUP(D14,DB!A:I,9,0),"")</f>
        <v/>
      </c>
    </row>
    <row r="15" spans="1:16383" ht="31.5" customHeight="1">
      <c r="A15" s="170"/>
      <c r="B15" s="171" t="str">
        <f>IFERROR(VLOOKUP(D15,DB!A:K,11,0),"")</f>
        <v/>
      </c>
      <c r="C15" s="168"/>
      <c r="D15" s="171"/>
      <c r="E15" s="102"/>
      <c r="F15" s="173"/>
      <c r="G15" s="115">
        <f ca="1">IFERROR(NOW()-F15,"-")</f>
        <v>45965.649863888888</v>
      </c>
      <c r="H15" s="173"/>
      <c r="I15" s="171" t="str">
        <f>IFERROR(VLOOKUP(D15,DB!A:F,6,0),"")</f>
        <v/>
      </c>
      <c r="J15" s="102" t="str">
        <f>IFERROR(VLOOKUP(D15,DB!A:G,7,0),"")</f>
        <v/>
      </c>
      <c r="K15" s="169"/>
      <c r="L15" s="174" t="str">
        <f>IFERROR(VLOOKUP(D15,DB!A:I,9,0),"")</f>
        <v/>
      </c>
    </row>
    <row r="16" spans="1:16383" ht="31.5" customHeight="1">
      <c r="A16" s="170"/>
      <c r="B16" s="171" t="str">
        <f>IFERROR(VLOOKUP(D16,DB!A:K,11,0),"")</f>
        <v/>
      </c>
      <c r="C16" s="168"/>
      <c r="D16" s="171"/>
      <c r="E16" s="102"/>
      <c r="F16" s="173"/>
      <c r="G16" s="115">
        <f ca="1">IFERROR(NOW()-F16,"-")</f>
        <v>45965.649863888888</v>
      </c>
      <c r="H16" s="173"/>
      <c r="I16" s="171" t="str">
        <f>IFERROR(VLOOKUP(D16,DB!A:F,6,0),"")</f>
        <v/>
      </c>
      <c r="J16" s="102" t="str">
        <f>IFERROR(VLOOKUP(D16,DB!A:G,7,0),"")</f>
        <v/>
      </c>
      <c r="K16" s="169"/>
      <c r="L16" s="174" t="str">
        <f>IFERROR(VLOOKUP(D16,DB!A:I,9,0),"")</f>
        <v/>
      </c>
    </row>
    <row r="17" spans="1:12" ht="31.5" customHeight="1">
      <c r="A17" s="170"/>
      <c r="B17" s="171" t="str">
        <f>IFERROR(VLOOKUP(D17,DB!A:K,11,0),"")</f>
        <v/>
      </c>
      <c r="C17" s="168"/>
      <c r="D17" s="171"/>
      <c r="E17" s="102"/>
      <c r="F17" s="173"/>
      <c r="G17" s="115">
        <f ca="1">IFERROR(NOW()-F17,"-")</f>
        <v>45965.649863888888</v>
      </c>
      <c r="H17" s="173"/>
      <c r="I17" s="171" t="str">
        <f>IFERROR(VLOOKUP(D17,DB!A:F,6,0),"")</f>
        <v/>
      </c>
      <c r="J17" s="102" t="str">
        <f>IFERROR(VLOOKUP(D17,DB!A:G,7,0),"")</f>
        <v/>
      </c>
      <c r="K17" s="169"/>
      <c r="L17" s="174" t="str">
        <f>IFERROR(VLOOKUP(D17,DB!A:I,9,0),"")</f>
        <v/>
      </c>
    </row>
    <row r="18" spans="1:12" ht="31.5" customHeight="1">
      <c r="A18" s="170"/>
      <c r="B18" s="171" t="str">
        <f>IFERROR(VLOOKUP(D18,DB!A:K,11,0),"")</f>
        <v/>
      </c>
      <c r="C18" s="168"/>
      <c r="D18" s="171"/>
      <c r="E18" s="102"/>
      <c r="F18" s="173"/>
      <c r="G18" s="115">
        <f ca="1">IFERROR(NOW()-F18,"-")</f>
        <v>45965.649863888888</v>
      </c>
      <c r="H18" s="173"/>
      <c r="I18" s="171" t="str">
        <f>IFERROR(VLOOKUP(D18,DB!A:F,6,0),"")</f>
        <v/>
      </c>
      <c r="J18" s="102" t="str">
        <f>IFERROR(VLOOKUP(D18,DB!A:G,7,0),"")</f>
        <v/>
      </c>
      <c r="K18" s="169"/>
      <c r="L18" s="174" t="str">
        <f>IFERROR(VLOOKUP(D18,DB!A:I,9,0),"")</f>
        <v/>
      </c>
    </row>
    <row r="19" spans="1:12" ht="31.5" customHeight="1">
      <c r="A19" s="170"/>
      <c r="B19" s="171" t="str">
        <f>IFERROR(VLOOKUP(D19,DB!A:K,11,0),"")</f>
        <v/>
      </c>
      <c r="C19" s="168"/>
      <c r="D19" s="171"/>
      <c r="E19" s="102"/>
      <c r="F19" s="173"/>
      <c r="G19" s="115">
        <f ca="1">IFERROR(NOW()-F19,"-")</f>
        <v>45965.649863888888</v>
      </c>
      <c r="H19" s="173"/>
      <c r="I19" s="171" t="str">
        <f>IFERROR(VLOOKUP(D19,DB!A:F,6,0),"")</f>
        <v/>
      </c>
      <c r="J19" s="102" t="str">
        <f>IFERROR(VLOOKUP(D19,DB!A:G,7,0),"")</f>
        <v/>
      </c>
      <c r="K19" s="169"/>
      <c r="L19" s="174" t="str">
        <f>IFERROR(VLOOKUP(D19,DB!A:I,9,0),"")</f>
        <v/>
      </c>
    </row>
    <row r="20" spans="1:12" ht="31.5" customHeight="1">
      <c r="A20" s="170"/>
      <c r="B20" s="171" t="str">
        <f>IFERROR(VLOOKUP(D20,DB!A:K,11,0),"")</f>
        <v/>
      </c>
      <c r="C20" s="168"/>
      <c r="D20" s="171"/>
      <c r="E20" s="102"/>
      <c r="F20" s="173"/>
      <c r="G20" s="115">
        <f ca="1">IFERROR(NOW()-F20,"-")</f>
        <v>45965.649863888888</v>
      </c>
      <c r="H20" s="173"/>
      <c r="I20" s="171" t="str">
        <f>IFERROR(VLOOKUP(D20,DB!A:F,6,0),"")</f>
        <v/>
      </c>
      <c r="J20" s="102" t="str">
        <f>IFERROR(VLOOKUP(D20,DB!A:G,7,0),"")</f>
        <v/>
      </c>
      <c r="K20" s="169"/>
      <c r="L20" s="174" t="str">
        <f>IFERROR(VLOOKUP(D20,DB!A:I,9,0),"")</f>
        <v/>
      </c>
    </row>
    <row r="21" spans="1:12" ht="31.5" customHeight="1">
      <c r="A21" s="170"/>
      <c r="B21" s="171" t="str">
        <f>IFERROR(VLOOKUP(D21,DB!A:K,11,0),"")</f>
        <v/>
      </c>
      <c r="C21" s="168"/>
      <c r="D21" s="171"/>
      <c r="E21" s="102"/>
      <c r="F21" s="173"/>
      <c r="G21" s="115">
        <f ca="1">IFERROR(NOW()-F21,"-")</f>
        <v>45965.649863888888</v>
      </c>
      <c r="H21" s="173"/>
      <c r="I21" s="171" t="str">
        <f>IFERROR(VLOOKUP(D21,DB!A:F,6,0),"")</f>
        <v/>
      </c>
      <c r="J21" s="102" t="str">
        <f>IFERROR(VLOOKUP(D21,DB!A:G,7,0),"")</f>
        <v/>
      </c>
      <c r="K21" s="169"/>
      <c r="L21" s="174" t="str">
        <f>IFERROR(VLOOKUP(D21,DB!A:I,9,0),"")</f>
        <v/>
      </c>
    </row>
    <row r="22" spans="1:12" ht="31.5" customHeight="1">
      <c r="A22" s="170"/>
      <c r="B22" s="171" t="str">
        <f>IFERROR(VLOOKUP(D22,DB!A:K,11,0),"")</f>
        <v/>
      </c>
      <c r="C22" s="168"/>
      <c r="D22" s="171"/>
      <c r="E22" s="102"/>
      <c r="F22" s="173"/>
      <c r="G22" s="115">
        <f ca="1">IFERROR(NOW()-F22,"-")</f>
        <v>45965.649863888888</v>
      </c>
      <c r="H22" s="173"/>
      <c r="I22" s="171" t="str">
        <f>IFERROR(VLOOKUP(D22,DB!A:F,6,0),"")</f>
        <v/>
      </c>
      <c r="J22" s="102" t="str">
        <f>IFERROR(VLOOKUP(D22,DB!A:G,7,0),"")</f>
        <v/>
      </c>
      <c r="K22" s="169"/>
      <c r="L22" s="174" t="str">
        <f>IFERROR(VLOOKUP(D22,DB!A:I,9,0),"")</f>
        <v/>
      </c>
    </row>
    <row r="23" spans="1:12" ht="31.5" customHeight="1">
      <c r="A23" s="170"/>
      <c r="B23" s="171" t="str">
        <f>IFERROR(VLOOKUP(D23,DB!A:K,11,0),"")</f>
        <v/>
      </c>
      <c r="C23" s="168"/>
      <c r="D23" s="171"/>
      <c r="E23" s="102"/>
      <c r="F23" s="173"/>
      <c r="G23" s="115">
        <f ca="1">IFERROR(NOW()-F23,"-")</f>
        <v>45965.649863888888</v>
      </c>
      <c r="H23" s="173"/>
      <c r="I23" s="171" t="str">
        <f>IFERROR(VLOOKUP(D23,DB!A:F,6,0),"")</f>
        <v/>
      </c>
      <c r="J23" s="102" t="str">
        <f>IFERROR(VLOOKUP(D23,DB!A:G,7,0),"")</f>
        <v/>
      </c>
      <c r="K23" s="169"/>
      <c r="L23" s="174" t="str">
        <f>IFERROR(VLOOKUP(D23,DB!A:I,9,0),"")</f>
        <v/>
      </c>
    </row>
    <row r="24" spans="1:12" ht="31.5" customHeight="1">
      <c r="A24" s="170"/>
      <c r="B24" s="171" t="str">
        <f>IFERROR(VLOOKUP(D24,DB!A:K,11,0),"")</f>
        <v/>
      </c>
      <c r="C24" s="168"/>
      <c r="D24" s="171"/>
      <c r="E24" s="102"/>
      <c r="F24" s="173"/>
      <c r="G24" s="115">
        <f ca="1">IFERROR(NOW()-F24,"-")</f>
        <v>45965.649863888888</v>
      </c>
      <c r="H24" s="173"/>
      <c r="I24" s="171" t="str">
        <f>IFERROR(VLOOKUP(D24,DB!A:F,6,0),"")</f>
        <v/>
      </c>
      <c r="J24" s="102" t="str">
        <f>IFERROR(VLOOKUP(D24,DB!A:G,7,0),"")</f>
        <v/>
      </c>
      <c r="K24" s="169"/>
      <c r="L24" s="174" t="str">
        <f>IFERROR(VLOOKUP(D24,DB!A:I,9,0),"")</f>
        <v/>
      </c>
    </row>
    <row r="25" spans="1:12" ht="31.5" customHeight="1">
      <c r="A25" s="170"/>
      <c r="B25" s="171" t="str">
        <f>IFERROR(VLOOKUP(D25,DB!A:K,11,0),"")</f>
        <v/>
      </c>
      <c r="C25" s="168"/>
      <c r="D25" s="171"/>
      <c r="E25" s="102"/>
      <c r="F25" s="173"/>
      <c r="G25" s="115">
        <f ca="1">IFERROR(NOW()-F25,"-")</f>
        <v>45965.649863888888</v>
      </c>
      <c r="H25" s="173"/>
      <c r="I25" s="171" t="str">
        <f>IFERROR(VLOOKUP(D25,DB!A:F,6,0),"")</f>
        <v/>
      </c>
      <c r="J25" s="102" t="str">
        <f>IFERROR(VLOOKUP(D25,DB!A:G,7,0),"")</f>
        <v/>
      </c>
      <c r="K25" s="169"/>
      <c r="L25" s="174" t="str">
        <f>IFERROR(VLOOKUP(D25,DB!A:I,9,0),"")</f>
        <v/>
      </c>
    </row>
    <row r="26" spans="1:12" ht="31.5" customHeight="1">
      <c r="A26" s="170"/>
      <c r="B26" s="171" t="str">
        <f>IFERROR(VLOOKUP(D26,DB!A:K,11,0),"")</f>
        <v/>
      </c>
      <c r="C26" s="168"/>
      <c r="D26" s="171"/>
      <c r="E26" s="172"/>
      <c r="F26" s="173"/>
      <c r="G26" s="115">
        <f ca="1">IFERROR(NOW()-F26,"-")</f>
        <v>45965.649863888888</v>
      </c>
      <c r="H26" s="173"/>
      <c r="I26" s="171" t="str">
        <f>IFERROR(VLOOKUP(D26,DB!A:F,6,0),"")</f>
        <v/>
      </c>
      <c r="J26" s="102" t="str">
        <f>IFERROR(VLOOKUP(D26,DB!A:G,7,0),"")</f>
        <v/>
      </c>
      <c r="K26" s="169"/>
      <c r="L26" s="174" t="str">
        <f>IFERROR(VLOOKUP(D26,DB!A:I,9,0),"")</f>
        <v/>
      </c>
    </row>
    <row r="27" spans="1:12" ht="31.5" customHeight="1">
      <c r="A27" s="170"/>
      <c r="B27" s="171" t="str">
        <f>IFERROR(VLOOKUP(D27,DB!A:K,11,0),"")</f>
        <v/>
      </c>
      <c r="C27" s="168"/>
      <c r="D27" s="171"/>
      <c r="E27" s="172"/>
      <c r="F27" s="173"/>
      <c r="G27" s="115">
        <f ca="1">IFERROR(NOW()-F27,"-")</f>
        <v>45965.649863888888</v>
      </c>
      <c r="H27" s="173"/>
      <c r="I27" s="171" t="str">
        <f>IFERROR(VLOOKUP(D27,DB!A:F,6,0),"")</f>
        <v/>
      </c>
      <c r="J27" s="102" t="str">
        <f>IFERROR(VLOOKUP(D27,DB!A:G,7,0),"")</f>
        <v/>
      </c>
      <c r="K27" s="169"/>
      <c r="L27" s="174" t="str">
        <f>IFERROR(VLOOKUP(D27,DB!A:I,9,0),"")</f>
        <v/>
      </c>
    </row>
    <row r="28" spans="1:12" ht="31.5" customHeight="1">
      <c r="A28" s="170"/>
      <c r="B28" s="171" t="str">
        <f>IFERROR(VLOOKUP(D28,DB!A:K,11,0),"")</f>
        <v/>
      </c>
      <c r="C28" s="168"/>
      <c r="D28" s="171"/>
      <c r="E28" s="172"/>
      <c r="F28" s="173"/>
      <c r="G28" s="115">
        <f ca="1">IFERROR(NOW()-F28,"-")</f>
        <v>45965.649863888888</v>
      </c>
      <c r="H28" s="173"/>
      <c r="I28" s="171" t="str">
        <f>IFERROR(VLOOKUP(D28,DB!A:F,6,0),"")</f>
        <v/>
      </c>
      <c r="J28" s="102" t="str">
        <f>IFERROR(VLOOKUP(D28,DB!A:G,7,0),"")</f>
        <v/>
      </c>
      <c r="K28" s="169"/>
      <c r="L28" s="174" t="str">
        <f>IFERROR(VLOOKUP(D28,DB!A:I,9,0),"")</f>
        <v/>
      </c>
    </row>
    <row r="29" spans="1:12" ht="31.5" customHeight="1">
      <c r="A29" s="170"/>
      <c r="B29" s="171" t="str">
        <f>IFERROR(VLOOKUP(D29,DB!A:K,11,0),"")</f>
        <v/>
      </c>
      <c r="C29" s="168"/>
      <c r="D29" s="171"/>
      <c r="E29" s="172"/>
      <c r="F29" s="173"/>
      <c r="G29" s="115">
        <f ca="1">IFERROR(NOW()-F29,"-")</f>
        <v>45965.649863888888</v>
      </c>
      <c r="H29" s="173"/>
      <c r="I29" s="171" t="str">
        <f>IFERROR(VLOOKUP(D29,DB!A:F,6,0),"")</f>
        <v/>
      </c>
      <c r="J29" s="102" t="str">
        <f>IFERROR(VLOOKUP(D29,DB!A:G,7,0),"")</f>
        <v/>
      </c>
      <c r="K29" s="169"/>
      <c r="L29" s="174" t="str">
        <f>IFERROR(VLOOKUP(D29,DB!A:I,9,0),"")</f>
        <v/>
      </c>
    </row>
    <row r="30" spans="1:12" ht="31.5" customHeight="1">
      <c r="A30" s="170"/>
      <c r="B30" s="171" t="str">
        <f>IFERROR(VLOOKUP(D30,DB!A:K,11,0),"")</f>
        <v/>
      </c>
      <c r="C30" s="168"/>
      <c r="D30" s="171"/>
      <c r="E30" s="172"/>
      <c r="F30" s="173"/>
      <c r="G30" s="115">
        <f ca="1">IFERROR(NOW()-F30,"-")</f>
        <v>45965.649863888888</v>
      </c>
      <c r="H30" s="173"/>
      <c r="I30" s="171" t="str">
        <f>IFERROR(VLOOKUP(D30,DB!A:F,6,0),"")</f>
        <v/>
      </c>
      <c r="J30" s="102" t="str">
        <f>IFERROR(VLOOKUP(D30,DB!A:G,7,0),"")</f>
        <v/>
      </c>
      <c r="K30" s="169"/>
      <c r="L30" s="174" t="str">
        <f>IFERROR(VLOOKUP(D30,DB!A:I,9,0),"")</f>
        <v/>
      </c>
    </row>
    <row r="31" spans="1:12" ht="31.5" customHeight="1">
      <c r="A31" s="170"/>
      <c r="B31" s="171" t="str">
        <f>IFERROR(VLOOKUP(D31,DB!A:K,11,0),"")</f>
        <v/>
      </c>
      <c r="C31" s="168"/>
      <c r="D31" s="171"/>
      <c r="E31" s="172"/>
      <c r="F31" s="173"/>
      <c r="G31" s="115">
        <f ca="1">IFERROR(NOW()-F31,"-")</f>
        <v>45965.649863888888</v>
      </c>
      <c r="H31" s="173"/>
      <c r="I31" s="171" t="str">
        <f>IFERROR(VLOOKUP(D31,DB!A:F,6,0),"")</f>
        <v/>
      </c>
      <c r="J31" s="102" t="str">
        <f>IFERROR(VLOOKUP(D31,DB!A:G,7,0),"")</f>
        <v/>
      </c>
      <c r="K31" s="169"/>
      <c r="L31" s="174" t="str">
        <f>IFERROR(VLOOKUP(D31,DB!A:I,9,0),"")</f>
        <v/>
      </c>
    </row>
    <row r="32" spans="1:12" ht="31.5" customHeight="1">
      <c r="A32" s="170"/>
      <c r="B32" s="171" t="str">
        <f>IFERROR(VLOOKUP(D32,DB!A:K,11,0),"")</f>
        <v/>
      </c>
      <c r="C32" s="168"/>
      <c r="D32" s="171"/>
      <c r="E32" s="172"/>
      <c r="F32" s="173"/>
      <c r="G32" s="115">
        <f ca="1">IFERROR(NOW()-F32,"-")</f>
        <v>45965.649863888888</v>
      </c>
      <c r="H32" s="173"/>
      <c r="I32" s="171" t="str">
        <f>IFERROR(VLOOKUP(D32,DB!A:F,6,0),"")</f>
        <v/>
      </c>
      <c r="J32" s="102" t="str">
        <f>IFERROR(VLOOKUP(D32,DB!A:G,7,0),"")</f>
        <v/>
      </c>
      <c r="K32" s="169"/>
      <c r="L32" s="174" t="str">
        <f>IFERROR(VLOOKUP(D32,DB!A:I,9,0),"")</f>
        <v/>
      </c>
    </row>
    <row r="33" spans="1:12" ht="31.5" customHeight="1">
      <c r="A33" s="103"/>
      <c r="B33" s="102" t="str">
        <f>IFERROR(VLOOKUP(D33,DB!A:K,11,0),"")</f>
        <v/>
      </c>
      <c r="C33" s="104"/>
      <c r="D33" s="102"/>
      <c r="E33" s="105"/>
      <c r="F33" s="106"/>
      <c r="G33" s="76">
        <f ca="1">IFERROR(NOW()-F33,"-")</f>
        <v>45965.649863888888</v>
      </c>
      <c r="H33" s="106"/>
      <c r="I33" s="102" t="str">
        <f>IFERROR(VLOOKUP(D33,DB!A:F,6,0),"")</f>
        <v/>
      </c>
      <c r="J33" s="101" t="str">
        <f>IFERROR(VLOOKUP(D33,DB!A:G,7,0),"")</f>
        <v/>
      </c>
      <c r="K33" s="107"/>
      <c r="L33" s="108" t="str">
        <f>IFERROR(VLOOKUP(D33,DB!A:I,9,0),"")</f>
        <v/>
      </c>
    </row>
    <row r="34" spans="1:12" ht="31.5" customHeight="1">
      <c r="A34" s="103"/>
      <c r="B34" s="102" t="str">
        <f>IFERROR(VLOOKUP(D34,DB!A:K,11,0),"")</f>
        <v/>
      </c>
      <c r="C34" s="104"/>
      <c r="D34" s="102"/>
      <c r="E34" s="105"/>
      <c r="F34" s="106"/>
      <c r="G34" s="76">
        <f ca="1">IFERROR(NOW()-F34,"-")</f>
        <v>45965.649863888888</v>
      </c>
      <c r="H34" s="106"/>
      <c r="I34" s="102" t="str">
        <f>IFERROR(VLOOKUP(D34,DB!A:F,6,0),"")</f>
        <v/>
      </c>
      <c r="J34" s="101" t="str">
        <f>IFERROR(VLOOKUP(D34,DB!A:G,7,0),"")</f>
        <v/>
      </c>
      <c r="K34" s="107"/>
      <c r="L34" s="108" t="str">
        <f>IFERROR(VLOOKUP(D34,DB!A:I,9,0),"")</f>
        <v/>
      </c>
    </row>
    <row r="35" spans="1:12" ht="31.5" customHeight="1">
      <c r="A35" s="103"/>
      <c r="B35" s="102" t="str">
        <f>IFERROR(VLOOKUP(D35,DB!A:K,11,0),"")</f>
        <v/>
      </c>
      <c r="C35" s="104"/>
      <c r="D35" s="102"/>
      <c r="E35" s="105"/>
      <c r="F35" s="106"/>
      <c r="G35" s="76">
        <f ca="1">IFERROR(NOW()-F35,"-")</f>
        <v>45965.649863888888</v>
      </c>
      <c r="H35" s="106"/>
      <c r="I35" s="102" t="str">
        <f>IFERROR(VLOOKUP(D35,DB!A:F,6,0),"")</f>
        <v/>
      </c>
      <c r="J35" s="101" t="str">
        <f>IFERROR(VLOOKUP(D35,DB!A:G,7,0),"")</f>
        <v/>
      </c>
      <c r="K35" s="107"/>
      <c r="L35" s="108" t="str">
        <f>IFERROR(VLOOKUP(D35,DB!A:I,9,0),"")</f>
        <v/>
      </c>
    </row>
    <row r="36" spans="1:12" ht="31.5" customHeight="1">
      <c r="A36" s="103"/>
      <c r="B36" s="102" t="str">
        <f>IFERROR(VLOOKUP(D36,DB!A:K,11,0),"")</f>
        <v/>
      </c>
      <c r="C36" s="104"/>
      <c r="D36" s="102"/>
      <c r="E36" s="105"/>
      <c r="F36" s="106"/>
      <c r="G36" s="76">
        <f ca="1">IFERROR(NOW()-F36,"-")</f>
        <v>45965.649863888888</v>
      </c>
      <c r="H36" s="106"/>
      <c r="I36" s="102" t="str">
        <f>IFERROR(VLOOKUP(D36,DB!A:F,6,0),"")</f>
        <v/>
      </c>
      <c r="J36" s="101" t="str">
        <f>IFERROR(VLOOKUP(D36,DB!A:G,7,0),"")</f>
        <v/>
      </c>
      <c r="K36" s="107"/>
      <c r="L36" s="108" t="str">
        <f>IFERROR(VLOOKUP(D36,DB!A:I,9,0),"")</f>
        <v/>
      </c>
    </row>
    <row r="37" spans="1:12" ht="31.5" customHeight="1">
      <c r="A37" s="103"/>
      <c r="B37" s="102" t="str">
        <f>IFERROR(VLOOKUP(D37,DB!A:K,11,0),"")</f>
        <v/>
      </c>
      <c r="C37" s="104"/>
      <c r="D37" s="102"/>
      <c r="E37" s="105"/>
      <c r="F37" s="106"/>
      <c r="G37" s="76">
        <f ca="1">IFERROR(NOW()-F37,"-")</f>
        <v>45965.649863888888</v>
      </c>
      <c r="H37" s="106"/>
      <c r="I37" s="102" t="str">
        <f>IFERROR(VLOOKUP(D37,DB!A:F,6,0),"")</f>
        <v/>
      </c>
      <c r="J37" s="101" t="str">
        <f>IFERROR(VLOOKUP(D37,DB!A:G,7,0),"")</f>
        <v/>
      </c>
      <c r="K37" s="107"/>
      <c r="L37" s="108" t="str">
        <f>IFERROR(VLOOKUP(D37,DB!A:I,9,0),"")</f>
        <v/>
      </c>
    </row>
    <row r="38" spans="1:12" ht="31.5" customHeight="1">
      <c r="A38" s="103"/>
      <c r="B38" s="102" t="str">
        <f>IFERROR(VLOOKUP(D38,DB!A:K,11,0),"")</f>
        <v/>
      </c>
      <c r="C38" s="104"/>
      <c r="D38" s="102"/>
      <c r="E38" s="105"/>
      <c r="F38" s="106"/>
      <c r="G38" s="76">
        <f ca="1">IFERROR(NOW()-F38,"-")</f>
        <v>45965.649863888888</v>
      </c>
      <c r="H38" s="106"/>
      <c r="I38" s="102" t="str">
        <f>IFERROR(VLOOKUP(D38,DB!A:F,6,0),"")</f>
        <v/>
      </c>
      <c r="J38" s="101" t="str">
        <f>IFERROR(VLOOKUP(D38,DB!A:G,7,0),"")</f>
        <v/>
      </c>
      <c r="K38" s="107"/>
      <c r="L38" s="108" t="str">
        <f>IFERROR(VLOOKUP(D38,DB!A:I,9,0),"")</f>
        <v/>
      </c>
    </row>
    <row r="39" spans="1:12" ht="31.5" customHeight="1">
      <c r="A39" s="103"/>
      <c r="B39" s="102" t="str">
        <f>IFERROR(VLOOKUP(D39,DB!A:K,11,0),"")</f>
        <v/>
      </c>
      <c r="C39" s="104"/>
      <c r="D39" s="102"/>
      <c r="E39" s="105"/>
      <c r="F39" s="106"/>
      <c r="G39" s="76">
        <f ca="1">IFERROR(NOW()-F39,"-")</f>
        <v>45965.649863888888</v>
      </c>
      <c r="H39" s="106"/>
      <c r="I39" s="102" t="str">
        <f>IFERROR(VLOOKUP(D39,DB!A:F,6,0),"")</f>
        <v/>
      </c>
      <c r="J39" s="101" t="str">
        <f>IFERROR(VLOOKUP(D39,DB!A:G,7,0),"")</f>
        <v/>
      </c>
      <c r="K39" s="107"/>
      <c r="L39" s="108" t="str">
        <f>IFERROR(VLOOKUP(D39,DB!A:I,9,0),"")</f>
        <v/>
      </c>
    </row>
    <row r="40" spans="1:12" ht="31.5" customHeight="1">
      <c r="A40" s="103"/>
      <c r="B40" s="102" t="str">
        <f>IFERROR(VLOOKUP(D40,DB!A:K,11,0),"")</f>
        <v/>
      </c>
      <c r="C40" s="104"/>
      <c r="D40" s="102"/>
      <c r="E40" s="105"/>
      <c r="F40" s="106"/>
      <c r="G40" s="76">
        <f ca="1">IFERROR(NOW()-F40,"-")</f>
        <v>45965.649863888888</v>
      </c>
      <c r="H40" s="106"/>
      <c r="I40" s="102" t="str">
        <f>IFERROR(VLOOKUP(D40,DB!A:F,6,0),"")</f>
        <v/>
      </c>
      <c r="J40" s="101" t="str">
        <f>IFERROR(VLOOKUP(D40,DB!A:G,7,0),"")</f>
        <v/>
      </c>
      <c r="K40" s="107"/>
      <c r="L40" s="108" t="str">
        <f>IFERROR(VLOOKUP(D40,DB!A:I,9,0),"")</f>
        <v/>
      </c>
    </row>
    <row r="41" spans="1:12" ht="31.5" customHeight="1">
      <c r="A41" s="103"/>
      <c r="B41" s="102" t="str">
        <f>IFERROR(VLOOKUP(D41,DB!A:K,11,0),"")</f>
        <v/>
      </c>
      <c r="C41" s="104"/>
      <c r="D41" s="102"/>
      <c r="E41" s="105"/>
      <c r="F41" s="106"/>
      <c r="G41" s="76">
        <f ca="1">IFERROR(NOW()-F41,"-")</f>
        <v>45965.649863888888</v>
      </c>
      <c r="H41" s="106"/>
      <c r="I41" s="102" t="str">
        <f>IFERROR(VLOOKUP(D41,DB!A:F,6,0),"")</f>
        <v/>
      </c>
      <c r="J41" s="101" t="str">
        <f>IFERROR(VLOOKUP(D41,DB!A:G,7,0),"")</f>
        <v/>
      </c>
      <c r="K41" s="107"/>
      <c r="L41" s="108" t="str">
        <f>IFERROR(VLOOKUP(D41,DB!A:I,9,0),"")</f>
        <v/>
      </c>
    </row>
    <row r="42" spans="1:12" ht="31.5" customHeight="1">
      <c r="A42" s="103"/>
      <c r="B42" s="102" t="str">
        <f>IFERROR(VLOOKUP(D42,DB!A:K,11,0),"")</f>
        <v/>
      </c>
      <c r="C42" s="104"/>
      <c r="D42" s="102"/>
      <c r="E42" s="105"/>
      <c r="F42" s="106"/>
      <c r="G42" s="76">
        <f ca="1">IFERROR(NOW()-F42,"-")</f>
        <v>45965.649863888888</v>
      </c>
      <c r="H42" s="106"/>
      <c r="I42" s="102" t="str">
        <f>IFERROR(VLOOKUP(D42,DB!A:F,6,0),"")</f>
        <v/>
      </c>
      <c r="J42" s="101" t="str">
        <f>IFERROR(VLOOKUP(D42,DB!A:G,7,0),"")</f>
        <v/>
      </c>
      <c r="K42" s="107"/>
      <c r="L42" s="108" t="str">
        <f>IFERROR(VLOOKUP(D42,DB!A:I,9,0),"")</f>
        <v/>
      </c>
    </row>
    <row r="43" spans="1:12" ht="31.5" customHeight="1">
      <c r="A43" s="103"/>
      <c r="B43" s="102" t="str">
        <f>IFERROR(VLOOKUP(D43,DB!A:K,11,0),"")</f>
        <v/>
      </c>
      <c r="C43" s="104"/>
      <c r="D43" s="102"/>
      <c r="E43" s="105"/>
      <c r="F43" s="106"/>
      <c r="G43" s="76">
        <f ca="1">IFERROR(NOW()-F43,"-")</f>
        <v>45965.649863888888</v>
      </c>
      <c r="H43" s="106"/>
      <c r="I43" s="102" t="str">
        <f>IFERROR(VLOOKUP(D43,DB!A:F,6,0),"")</f>
        <v/>
      </c>
      <c r="J43" s="101" t="str">
        <f>IFERROR(VLOOKUP(D43,DB!A:G,7,0),"")</f>
        <v/>
      </c>
      <c r="K43" s="107"/>
      <c r="L43" s="108" t="str">
        <f>IFERROR(VLOOKUP(D43,DB!A:I,9,0),"")</f>
        <v/>
      </c>
    </row>
    <row r="44" spans="1:12" ht="31.5" customHeight="1">
      <c r="A44" s="103"/>
      <c r="B44" s="102" t="str">
        <f>IFERROR(VLOOKUP(D44,DB!A:K,11,0),"")</f>
        <v/>
      </c>
      <c r="C44" s="104"/>
      <c r="D44" s="102"/>
      <c r="E44" s="105"/>
      <c r="F44" s="106"/>
      <c r="G44" s="76">
        <f ca="1">IFERROR(NOW()-F44,"-")</f>
        <v>45965.649863888888</v>
      </c>
      <c r="H44" s="106"/>
      <c r="I44" s="102" t="str">
        <f>IFERROR(VLOOKUP(D44,DB!A:F,6,0),"")</f>
        <v/>
      </c>
      <c r="J44" s="101" t="str">
        <f>IFERROR(VLOOKUP(D44,DB!A:G,7,0),"")</f>
        <v/>
      </c>
      <c r="K44" s="107"/>
      <c r="L44" s="108" t="str">
        <f>IFERROR(VLOOKUP(D44,DB!A:I,9,0),"")</f>
        <v/>
      </c>
    </row>
    <row r="45" spans="1:12" ht="31.5" customHeight="1">
      <c r="A45" s="103"/>
      <c r="B45" s="102" t="str">
        <f>IFERROR(VLOOKUP(D45,DB!A:K,11,0),"")</f>
        <v/>
      </c>
      <c r="C45" s="104"/>
      <c r="D45" s="102"/>
      <c r="E45" s="105"/>
      <c r="F45" s="106"/>
      <c r="G45" s="76">
        <f ca="1">IFERROR(NOW()-F45,"-")</f>
        <v>45965.649863888888</v>
      </c>
      <c r="H45" s="106"/>
      <c r="I45" s="102" t="str">
        <f>IFERROR(VLOOKUP(D45,DB!A:F,6,0),"")</f>
        <v/>
      </c>
      <c r="J45" s="101" t="str">
        <f>IFERROR(VLOOKUP(D45,DB!A:G,7,0),"")</f>
        <v/>
      </c>
      <c r="K45" s="107"/>
      <c r="L45" s="108" t="str">
        <f>IFERROR(VLOOKUP(D45,DB!A:I,9,0),"")</f>
        <v/>
      </c>
    </row>
    <row r="46" spans="1:12" ht="31.5" customHeight="1">
      <c r="A46" s="103"/>
      <c r="B46" s="102" t="str">
        <f>IFERROR(VLOOKUP(D46,DB!A:K,11,0),"")</f>
        <v/>
      </c>
      <c r="C46" s="104"/>
      <c r="D46" s="102"/>
      <c r="E46" s="105"/>
      <c r="F46" s="106"/>
      <c r="G46" s="76">
        <f ca="1">IFERROR(NOW()-F46,"-")</f>
        <v>45965.649863888888</v>
      </c>
      <c r="H46" s="106"/>
      <c r="I46" s="102" t="str">
        <f>IFERROR(VLOOKUP(D46,DB!A:F,6,0),"")</f>
        <v/>
      </c>
      <c r="J46" s="101" t="str">
        <f>IFERROR(VLOOKUP(D46,DB!A:G,7,0),"")</f>
        <v/>
      </c>
      <c r="K46" s="107"/>
      <c r="L46" s="108" t="str">
        <f>IFERROR(VLOOKUP(D46,DB!A:I,9,0),"")</f>
        <v/>
      </c>
    </row>
    <row r="47" spans="1:12" ht="31.5" customHeight="1">
      <c r="A47" s="103"/>
      <c r="B47" s="102" t="str">
        <f>IFERROR(VLOOKUP(D47,DB!A:K,11,0),"")</f>
        <v/>
      </c>
      <c r="C47" s="104"/>
      <c r="D47" s="102"/>
      <c r="E47" s="105"/>
      <c r="F47" s="106"/>
      <c r="G47" s="76">
        <f ca="1">IFERROR(NOW()-F47,"-")</f>
        <v>45965.649863888888</v>
      </c>
      <c r="H47" s="106"/>
      <c r="I47" s="102" t="str">
        <f>IFERROR(VLOOKUP(D47,DB!A:F,6,0),"")</f>
        <v/>
      </c>
      <c r="J47" s="101" t="str">
        <f>IFERROR(VLOOKUP(D47,DB!A:G,7,0),"")</f>
        <v/>
      </c>
      <c r="K47" s="107"/>
      <c r="L47" s="108" t="str">
        <f>IFERROR(VLOOKUP(D47,DB!A:I,9,0),"")</f>
        <v/>
      </c>
    </row>
    <row r="48" spans="1:12" ht="31.5" customHeight="1">
      <c r="A48" s="103"/>
      <c r="B48" s="102" t="str">
        <f>IFERROR(VLOOKUP(D48,DB!A:K,11,0),"")</f>
        <v/>
      </c>
      <c r="C48" s="104"/>
      <c r="D48" s="102"/>
      <c r="E48" s="105"/>
      <c r="F48" s="106"/>
      <c r="G48" s="76">
        <f ca="1">IFERROR(NOW()-F48,"-")</f>
        <v>45965.649863888888</v>
      </c>
      <c r="H48" s="106"/>
      <c r="I48" s="102" t="str">
        <f>IFERROR(VLOOKUP(D48,DB!A:F,6,0),"")</f>
        <v/>
      </c>
      <c r="J48" s="101" t="str">
        <f>IFERROR(VLOOKUP(D48,DB!A:G,7,0),"")</f>
        <v/>
      </c>
      <c r="K48" s="107"/>
      <c r="L48" s="108" t="str">
        <f>IFERROR(VLOOKUP(D48,DB!A:I,9,0),"")</f>
        <v/>
      </c>
    </row>
    <row r="49" spans="1:12" ht="31.5" customHeight="1">
      <c r="A49" s="103"/>
      <c r="B49" s="102" t="str">
        <f>IFERROR(VLOOKUP(D49,DB!A:K,11,0),"")</f>
        <v/>
      </c>
      <c r="C49" s="104"/>
      <c r="D49" s="102"/>
      <c r="E49" s="105"/>
      <c r="F49" s="106"/>
      <c r="G49" s="76">
        <f ca="1">IFERROR(NOW()-F49,"-")</f>
        <v>45965.649863888888</v>
      </c>
      <c r="H49" s="106"/>
      <c r="I49" s="102" t="str">
        <f>IFERROR(VLOOKUP(D49,DB!A:F,6,0),"")</f>
        <v/>
      </c>
      <c r="J49" s="101" t="str">
        <f>IFERROR(VLOOKUP(D49,DB!A:G,7,0),"")</f>
        <v/>
      </c>
      <c r="K49" s="107"/>
      <c r="L49" s="108" t="str">
        <f>IFERROR(VLOOKUP(D49,DB!A:I,9,0),"")</f>
        <v/>
      </c>
    </row>
    <row r="50" spans="1:12" ht="31.5" customHeight="1">
      <c r="A50" s="103"/>
      <c r="B50" s="102" t="str">
        <f>IFERROR(VLOOKUP(D50,DB!A:K,11,0),"")</f>
        <v/>
      </c>
      <c r="C50" s="104"/>
      <c r="D50" s="102"/>
      <c r="E50" s="105"/>
      <c r="F50" s="106"/>
      <c r="G50" s="76">
        <f ca="1">IFERROR(NOW()-F50,"-")</f>
        <v>45965.649863888888</v>
      </c>
      <c r="H50" s="106"/>
      <c r="I50" s="102" t="str">
        <f>IFERROR(VLOOKUP(D50,DB!A:F,6,0),"")</f>
        <v/>
      </c>
      <c r="J50" s="101" t="str">
        <f>IFERROR(VLOOKUP(D50,DB!A:G,7,0),"")</f>
        <v/>
      </c>
      <c r="K50" s="107"/>
      <c r="L50" s="108" t="str">
        <f>IFERROR(VLOOKUP(D50,DB!A:I,9,0),"")</f>
        <v/>
      </c>
    </row>
    <row r="51" spans="1:12" ht="31.5" customHeight="1">
      <c r="A51" s="103"/>
      <c r="B51" s="102" t="str">
        <f>IFERROR(VLOOKUP(D51,DB!A:K,11,0),"")</f>
        <v/>
      </c>
      <c r="C51" s="104"/>
      <c r="D51" s="102"/>
      <c r="E51" s="105"/>
      <c r="F51" s="106"/>
      <c r="G51" s="76">
        <f ca="1">IFERROR(NOW()-F51,"-")</f>
        <v>45965.649863888888</v>
      </c>
      <c r="H51" s="106"/>
      <c r="I51" s="102" t="str">
        <f>IFERROR(VLOOKUP(D51,DB!A:F,6,0),"")</f>
        <v/>
      </c>
      <c r="J51" s="101" t="str">
        <f>IFERROR(VLOOKUP(D51,DB!A:G,7,0),"")</f>
        <v/>
      </c>
      <c r="K51" s="107"/>
      <c r="L51" s="108" t="str">
        <f>IFERROR(VLOOKUP(D51,DB!A:I,9,0),"")</f>
        <v/>
      </c>
    </row>
    <row r="52" spans="1:12" ht="31.5" customHeight="1">
      <c r="A52" s="103"/>
      <c r="B52" s="102" t="str">
        <f>IFERROR(VLOOKUP(D52,DB!A:K,11,0),"")</f>
        <v/>
      </c>
      <c r="C52" s="104"/>
      <c r="D52" s="102"/>
      <c r="E52" s="105"/>
      <c r="F52" s="106"/>
      <c r="G52" s="76">
        <f ca="1">IFERROR(NOW()-F52,"-")</f>
        <v>45965.649863888888</v>
      </c>
      <c r="H52" s="106"/>
      <c r="I52" s="102" t="str">
        <f>IFERROR(VLOOKUP(D52,DB!A:F,6,0),"")</f>
        <v/>
      </c>
      <c r="J52" s="101" t="str">
        <f>IFERROR(VLOOKUP(D52,DB!A:G,7,0),"")</f>
        <v/>
      </c>
      <c r="K52" s="107"/>
      <c r="L52" s="108" t="str">
        <f>IFERROR(VLOOKUP(D52,DB!A:I,9,0),"")</f>
        <v/>
      </c>
    </row>
  </sheetData>
  <dataValidations count="2">
    <dataValidation allowBlank="1" showInputMessage="1" showErrorMessage="1" sqref="E1" xr:uid="{380493DB-286A-4683-AF55-C78F04945A49}"/>
    <dataValidation type="list" allowBlank="1" showInputMessage="1" showErrorMessage="1" sqref="E2:E52"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2025-11-04T12:36:07Z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