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56" documentId="120_S{2AC9BD13-BADA-5192-A53E-5A8FF88502F6}" xr6:coauthVersionLast="47" xr6:coauthVersionMax="47" xr10:uidLastSave="{93160F8F-92DA-421C-B623-31A393AC770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<sst xmlns="http://schemas.openxmlformats.org/spreadsheetml/2006/main" count="181567" uniqueCount="39151">
  <si>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</si>
  <si>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</si>
  <si>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</si>
  <si>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</si>
  <si>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</si>
  <si>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</si>
  <si>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</si>
  <si>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</si>
  <si>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</si>
  <si>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</si>
  <si>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</si>
  <si>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</si>
  <si>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</si>
  <si>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</si>
  <si>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</si>
  <si>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</si>
  <si>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</si>
  <si>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</si>
  <si>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</si>
  <si>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</si>
  <si>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</si>
  <si>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</si>
  <si>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</si>
  <si>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</si>
  <si>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</si>
  <si>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</si>
  <si>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</si>
  <si>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</si>
  <si>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</si>
  <si>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</si>
  <si>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</si>
  <si>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</si>
  <si>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</si>
  <si>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</si>
  <si>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</si>
  <si>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</si>
  <si>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</si>
  <si>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</si>
  <si>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</si>
  <si>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</si>
  <si>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</si>
  <si>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</si>
  <si>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</si>
  <si>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</si>
  <si>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</si>
  <si>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</si>
  <si>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</si>
  <si>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</si>
  <si>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</si>
  <si>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</si>
  <si>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</si>
  <si>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</si>
  <si>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</si>
  <si>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</si>
  <si>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</si>
  <si>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</si>
  <si>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</si>
  <si>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</si>
  <si>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</si>
  <si>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</si>
  <si>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</si>
  <si>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</si>
  <si>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</si>
  <si>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</si>
  <si>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</si>
  <si>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</si>
  <si>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</si>
  <si>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</si>
  <si>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</si>
  <si>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</si>
  <si>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</si>
  <si>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</si>
  <si>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</si>
  <si>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</si>
  <si>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</si>
  <si>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</si>
  <si>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</si>
  <si>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</si>
  <si>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</si>
  <si>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</si>
  <si>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</si>
  <si>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</si>
  <si>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</si>
  <si>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</si>
  <si>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</si>
  <si>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</si>
  <si>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</si>
  <si>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</si>
  <si>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</si>
  <si>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</si>
  <si>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</si>
  <si>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</si>
  <si>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</si>
  <si>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</si>
  <si>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</si>
  <si>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</si>
  <si>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</si>
  <si>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</si>
  <si>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</si>
  <si>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</si>
  <si>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</si>
  <si>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</si>
  <si>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</si>
  <si>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</si>
  <si>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</si>
  <si>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</si>
  <si>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</si>
  <si>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</si>
  <si>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</si>
  <si>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</si>
  <si>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</si>
  <si>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</si>
  <si>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</si>
  <si>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</si>
  <si>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</si>
  <si>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</si>
  <si>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</si>
  <si>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</si>
  <si>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</si>
  <si>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</si>
  <si>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</si>
  <si>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</si>
  <si>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</si>
  <si>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</si>
  <si>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</si>
  <si>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</si>
  <si>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</si>
  <si>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</si>
  <si>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</si>
  <si>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</si>
  <si>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</si>
  <si>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</si>
  <si>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</si>
  <si>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</si>
  <si>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</si>
  <si>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</si>
  <si>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</si>
  <si>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</si>
  <si>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</si>
  <si>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</si>
  <si>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</si>
  <si>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</si>
  <si>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</si>
  <si>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</si>
  <si>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</si>
  <si>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</si>
  <si>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</si>
  <si>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</si>
  <si>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</si>
  <si>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</si>
  <si>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</si>
  <si>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</si>
  <si>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</si>
  <si>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</si>
  <si>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</si>
  <si>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</si>
  <si>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</si>
  <si>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</si>
  <si>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</si>
  <si>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</si>
  <si>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</si>
  <si>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</si>
  <si>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</si>
  <si>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</si>
  <si>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</si>
  <si>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</si>
  <si>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</si>
  <si>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</si>
  <si>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</si>
  <si>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</si>
  <si>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</si>
  <si>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</si>
  <si>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</si>
  <si>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</si>
  <si>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</si>
  <si>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</si>
  <si>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</si>
  <si>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</si>
  <si>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</si>
  <si>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</si>
  <si>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</si>
  <si>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</si>
  <si>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</si>
  <si>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</si>
  <si>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</si>
  <si>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</si>
  <si>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</si>
  <si>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</si>
  <si>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</si>
  <si>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</si>
  <si>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</si>
  <si>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</si>
  <si>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</si>
  <si>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</si>
  <si>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</si>
  <si>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</si>
  <si>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</si>
  <si>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</si>
  <si>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</si>
  <si>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</si>
  <si>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</si>
  <si>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</si>
  <si>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</si>
  <si>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</si>
  <si>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</si>
  <si>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</si>
  <si>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</si>
  <si>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</si>
  <si>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</si>
  <si>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</si>
  <si>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</si>
  <si>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</si>
  <si>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</si>
  <si>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</si>
  <si>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</si>
  <si>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</si>
  <si>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</si>
  <si>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</si>
  <si>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</si>
  <si>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</si>
  <si>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</si>
  <si>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</si>
  <si>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</si>
  <si>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</si>
  <si>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</si>
  <si>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</si>
  <si>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</si>
  <si>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</si>
  <si>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</si>
  <si>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</si>
  <si>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</si>
  <si>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</si>
  <si>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</si>
  <si>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</si>
  <si>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</si>
  <si>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</si>
  <si>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</si>
  <si>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</si>
  <si>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</si>
  <si>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</si>
  <si>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</si>
  <si>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</si>
  <si>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</si>
  <si>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</si>
  <si>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</si>
  <si>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</si>
  <si>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</si>
  <si>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</si>
  <si>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</si>
  <si>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</si>
  <si>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</si>
  <si>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</si>
  <si>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</si>
  <si>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</si>
  <si>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</si>
  <si>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</si>
  <si>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</si>
  <si>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</si>
  <si>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</si>
  <si>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</si>
  <si>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</si>
  <si>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</si>
  <si>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</si>
  <si>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</si>
  <si>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</si>
  <si>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</si>
  <si>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</si>
  <si>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</si>
  <si>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</si>
  <si>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</si>
  <si>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</si>
  <si>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</si>
  <si>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</si>
  <si>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</si>
  <si>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</si>
  <si>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</si>
  <si>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</si>
  <si>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</si>
  <si>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</si>
  <si>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</si>
  <si>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</si>
  <si>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</si>
  <si>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</si>
  <si>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</si>
  <si>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</si>
  <si>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</si>
  <si>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</si>
  <si>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</si>
  <si>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</si>
  <si>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</si>
  <si>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</si>
  <si>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</si>
  <si>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</si>
  <si>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</si>
  <si>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</si>
  <si>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</si>
  <si>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</si>
  <si>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</si>
  <si>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</si>
  <si>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</si>
  <si>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</si>
  <si>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</si>
  <si>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</si>
  <si>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</si>
  <si>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</si>
  <si>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</si>
  <si>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</si>
  <si>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</si>
  <si>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</si>
  <si>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</si>
  <si>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</si>
  <si>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</si>
  <si>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</si>
  <si>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</si>
  <si>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</si>
  <si>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</si>
  <si>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</si>
  <si>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</si>
  <si>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</si>
  <si>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</si>
  <si>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</si>
  <si>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</si>
  <si>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</si>
  <si>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</si>
  <si>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</si>
  <si>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</si>
  <si>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</si>
  <si>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</si>
  <si>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</si>
  <si>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</si>
  <si>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</si>
  <si>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</si>
  <si>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</si>
  <si>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</si>
  <si>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</si>
  <si>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</si>
  <si>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</si>
  <si>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</si>
  <si>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</si>
  <si>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</si>
  <si>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</si>
  <si>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</si>
  <si>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</si>
  <si>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</si>
  <si>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</si>
  <si>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</si>
  <si>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</si>
  <si>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</si>
  <si>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</si>
  <si>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</si>
  <si>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</si>
  <si>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</si>
  <si>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</si>
  <si>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</si>
  <si>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</si>
  <si>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</si>
  <si>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</si>
  <si>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</si>
  <si>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</si>
  <si>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</si>
  <si>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</si>
  <si>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</si>
  <si>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</si>
  <si>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</si>
  <si>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</si>
  <si>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</si>
  <si>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</si>
  <si>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</si>
  <si>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</si>
  <si>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</si>
  <si>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</si>
  <si>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</si>
  <si>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</si>
  <si>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</si>
  <si>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</si>
  <si>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</si>
  <si>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</si>
  <si>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</si>
  <si>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</si>
  <si>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</si>
  <si>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</si>
  <si>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</si>
  <si>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</si>
  <si>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</si>
  <si>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</si>
  <si>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</si>
  <si>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</si>
  <si>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</si>
  <si>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</si>
  <si>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</si>
  <si>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</si>
  <si>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</si>
  <si>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</si>
  <si>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</si>
  <si>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</si>
  <si>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</si>
  <si>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</si>
  <si>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</si>
  <si>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</si>
  <si>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</si>
  <si>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</si>
  <si>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</si>
  <si>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</si>
  <si>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</si>
  <si>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</si>
  <si>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</si>
  <si>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</si>
  <si>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</si>
  <si>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</si>
  <si>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</si>
  <si>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</si>
  <si>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</si>
  <si>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</si>
  <si>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</si>
  <si>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</si>
  <si>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</si>
  <si>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</si>
  <si>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</si>
  <si>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</si>
  <si>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</si>
  <si>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</si>
  <si>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</si>
  <si>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</si>
  <si>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</si>
  <si>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</si>
  <si>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</si>
  <si>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</si>
  <si>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</si>
  <si>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</si>
  <si>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</si>
  <si>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</si>
  <si>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</si>
  <si>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</si>
  <si>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</si>
  <si>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</si>
  <si>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</si>
  <si>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</si>
  <si>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</si>
  <si>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</si>
  <si>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</si>
  <si>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</si>
  <si>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</si>
  <si>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</si>
  <si>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</si>
  <si>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</si>
  <si>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</si>
  <si>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</si>
  <si>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</si>
  <si>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</si>
  <si>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</si>
  <si>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</si>
  <si>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</si>
  <si>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</si>
  <si>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</si>
  <si>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</si>
  <si>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</si>
  <si>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</si>
  <si>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</si>
  <si>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</si>
  <si>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</si>
  <si>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</si>
  <si>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</si>
  <si>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</si>
  <si>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</si>
  <si>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</si>
  <si>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</si>
  <si>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</si>
  <si>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</si>
  <si>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</si>
  <si>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</si>
  <si>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</si>
  <si>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</si>
  <si>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</si>
  <si>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</si>
  <si>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</si>
  <si>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</si>
  <si>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</si>
  <si>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</si>
  <si>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</si>
  <si>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</si>
  <si>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</si>
  <si>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</si>
  <si>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</si>
  <si>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</si>
  <si>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</si>
  <si>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</si>
  <si>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</si>
  <si>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</si>
  <si>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</si>
  <si>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</si>
  <si>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</si>
  <si>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</si>
  <si>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</si>
  <si>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</si>
  <si>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</si>
  <si>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</si>
  <si>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</si>
  <si>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</si>
  <si>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</si>
  <si>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</si>
  <si>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</si>
  <si>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</si>
  <si>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</si>
  <si>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</si>
  <si>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</si>
  <si>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</si>
  <si>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</si>
  <si>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</si>
  <si>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</si>
  <si>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</si>
  <si>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</si>
  <si>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</si>
  <si>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</si>
  <si>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</si>
  <si>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</si>
  <si>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</si>
  <si>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</si>
  <si>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</si>
  <si>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</si>
  <si>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</si>
  <si>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</si>
  <si>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</si>
  <si>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</si>
  <si>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</si>
  <si>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</si>
  <si>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</si>
  <si>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</si>
  <si>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</si>
  <si>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</si>
  <si>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</si>
  <si>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</si>
  <si>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</si>
  <si>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</si>
  <si>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</si>
  <si>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</si>
  <si>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</si>
  <si>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</si>
  <si>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</si>
  <si>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</si>
  <si>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</si>
  <si>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</si>
  <si>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</si>
  <si>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</si>
  <si>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</si>
  <si>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</si>
  <si>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</si>
  <si>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</si>
  <si>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</si>
  <si>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</si>
  <si>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</si>
  <si>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</si>
  <si>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</si>
  <si>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</si>
  <si>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</si>
  <si>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</si>
  <si>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</si>
  <si>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</si>
  <si>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</si>
  <si>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</si>
  <si>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</si>
  <si>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</si>
  <si>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</si>
  <si>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</si>
  <si>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</si>
  <si>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</si>
  <si>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</si>
  <si>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</si>
  <si>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</si>
  <si>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</si>
  <si>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</si>
  <si>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</si>
  <si>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</si>
  <si>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</si>
  <si>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</si>
  <si>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</si>
  <si>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</si>
  <si>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</si>
  <si>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</si>
  <si>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</si>
  <si>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</si>
  <si>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</si>
  <si>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</si>
  <si>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</si>
  <si>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</si>
  <si>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</si>
  <si>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</si>
  <si>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</si>
  <si>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</si>
  <si>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</si>
  <si>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</si>
  <si>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</si>
  <si>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</si>
  <si>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</si>
  <si>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</si>
  <si>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</si>
  <si>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</si>
  <si>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</si>
  <si>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</si>
  <si>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</si>
  <si>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</si>
  <si>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</si>
  <si>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</si>
  <si>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</si>
  <si>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</si>
  <si>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</si>
  <si>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</si>
  <si>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</si>
  <si>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</si>
  <si>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</si>
  <si>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</si>
  <si>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</si>
  <si>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</si>
  <si>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</si>
  <si>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</si>
  <si>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</si>
  <si>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</si>
  <si>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</si>
  <si>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</si>
  <si>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</si>
  <si>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</si>
  <si>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</si>
  <si>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</si>
  <si>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</si>
  <si>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</si>
  <si>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</si>
  <si>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</si>
  <si>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</si>
  <si>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</si>
  <si>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</si>
  <si>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</si>
  <si>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</si>
  <si>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</si>
  <si>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</si>
  <si>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</si>
  <si>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</si>
  <si>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</si>
  <si>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</si>
  <si>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</si>
  <si>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</si>
  <si>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</si>
  <si>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</si>
  <si>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</si>
  <si>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</si>
  <si>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</si>
  <si>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</si>
  <si>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</si>
  <si>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</si>
  <si>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</si>
  <si>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</si>
  <si>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</si>
  <si>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</si>
  <si>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</si>
  <si>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</si>
  <si>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</si>
  <si>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</si>
  <si>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</si>
  <si>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</si>
  <si>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</si>
  <si>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</si>
  <si>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</si>
  <si>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</si>
  <si>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</si>
  <si>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</si>
  <si>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</si>
  <si>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</si>
  <si>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</si>
  <si>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</si>
  <si>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</si>
  <si>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</si>
  <si>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</si>
  <si>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</si>
  <si>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</si>
  <si>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</si>
  <si>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</si>
  <si>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</si>
  <si>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</si>
  <si>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</si>
  <si>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</si>
  <si>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</si>
  <si>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</si>
  <si>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</si>
  <si>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</si>
  <si>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</si>
  <si>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</si>
  <si>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</si>
  <si>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</si>
  <si>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</si>
  <si>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</si>
  <si>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</si>
  <si>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</si>
  <si>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</si>
  <si>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</si>
  <si>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</si>
  <si>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</si>
  <si>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</si>
  <si>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</si>
  <si>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</si>
  <si>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</si>
  <si>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</si>
  <si>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</si>
  <si>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</si>
  <si>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</si>
  <si>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</si>
  <si>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</si>
  <si>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</si>
  <si>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</si>
  <si>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</si>
  <si>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</si>
  <si>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</si>
  <si>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</si>
  <si>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</si>
  <si>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</si>
  <si>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</si>
  <si>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</si>
  <si>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</si>
  <si>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</si>
  <si>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</si>
  <si>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</si>
  <si>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</si>
  <si>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</si>
  <si>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</si>
  <si>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</si>
  <si>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</si>
  <si>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</si>
  <si>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</si>
  <si>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</si>
  <si>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</si>
  <si>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</si>
  <si>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</si>
  <si>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</si>
  <si>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</si>
  <si>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</si>
  <si>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</si>
  <si>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</si>
  <si>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</si>
  <si>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</si>
  <si>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</si>
  <si>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</si>
  <si>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</si>
  <si>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</si>
  <si>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</si>
  <si>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</si>
  <si>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</si>
  <si>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</si>
  <si>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</si>
  <si>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</si>
  <si>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</si>
  <si>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</si>
  <si>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</si>
  <si>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</si>
  <si>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</si>
  <si>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</si>
  <si>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</si>
  <si>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</si>
  <si>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</si>
  <si>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</si>
  <si>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</si>
  <si>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</si>
  <si>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</si>
  <si>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</si>
  <si>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</si>
  <si>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</si>
  <si>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</si>
  <si>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</si>
  <si>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</si>
  <si>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</si>
  <si>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</si>
  <si>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</si>
  <si>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</si>
  <si>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</si>
  <si>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</si>
  <si>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</si>
  <si>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</si>
  <si>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</si>
  <si>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</si>
  <si>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</si>
  <si>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</si>
  <si>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</si>
  <si>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</si>
  <si>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</si>
  <si>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</si>
  <si>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</si>
  <si>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</si>
  <si>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</si>
  <si>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</si>
  <si>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</si>
  <si>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</si>
  <si>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</si>
  <si>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</si>
  <si>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</si>
  <si>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</si>
  <si>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</si>
  <si>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</si>
  <si>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</si>
  <si>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</si>
  <si>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</si>
  <si>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</si>
  <si>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</si>
  <si>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</si>
  <si>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</si>
  <si>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</si>
  <si>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</si>
  <si>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</si>
  <si>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</si>
  <si>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</si>
  <si>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</si>
  <si>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</si>
  <si>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</si>
  <si>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</si>
  <si>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</si>
  <si>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</si>
  <si>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</si>
  <si>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</si>
  <si>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</si>
  <si>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</si>
  <si>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</si>
  <si>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</si>
  <si>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</si>
  <si>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</si>
  <si>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</si>
  <si>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</si>
  <si>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</si>
  <si>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</si>
  <si>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</si>
  <si>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</si>
  <si>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</si>
  <si>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</si>
  <si>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</si>
  <si>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</si>
  <si>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</si>
  <si>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</si>
  <si>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</si>
  <si>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</si>
  <si>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</si>
  <si>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</si>
  <si>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</si>
  <si>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</si>
  <si>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</si>
  <si>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</si>
  <si>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</si>
  <si>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</si>
  <si>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</si>
  <si>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</si>
  <si>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</si>
  <si>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</si>
  <si>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</si>
  <si>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</si>
  <si>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</si>
  <si>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</si>
  <si>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</si>
  <si>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</si>
  <si>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</si>
  <si>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</si>
  <si>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</si>
  <si>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</si>
  <si>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</si>
  <si>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</si>
  <si>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</si>
  <si>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</si>
  <si>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</si>
  <si>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</si>
  <si>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</si>
  <si>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</si>
  <si>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</si>
  <si>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</si>
  <si>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</si>
  <si>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</si>
  <si>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</si>
  <si>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</si>
  <si>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</si>
  <si>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</si>
  <si>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</si>
  <si>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</si>
  <si>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</si>
  <si>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</si>
  <si>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</si>
  <si>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</si>
  <si>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</si>
  <si>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</si>
  <si>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</si>
  <si>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</si>
  <si>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</si>
  <si>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</si>
  <si>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</si>
  <si>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</si>
  <si>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</si>
  <si>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</si>
  <si>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</si>
  <si>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</si>
  <si>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</si>
  <si>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</si>
  <si>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</si>
  <si>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</si>
  <si>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</si>
  <si>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</si>
  <si>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</si>
  <si>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</si>
  <si>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</si>
  <si>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</si>
  <si>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</si>
  <si>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</si>
  <si>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</si>
  <si>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</si>
  <si>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</si>
  <si>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</si>
  <si>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</si>
  <si>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</si>
  <si>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</si>
  <si>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</si>
  <si>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</si>
  <si>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</si>
  <si>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</si>
  <si>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</si>
  <si>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</si>
  <si>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</si>
  <si>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</si>
  <si>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</si>
  <si>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</si>
  <si>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</si>
  <si>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</si>
  <si>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</si>
  <si>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</si>
  <si>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</si>
  <si>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</si>
  <si>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</si>
  <si>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</si>
  <si>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</si>
  <si>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</si>
  <si>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</si>
  <si>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</si>
  <si>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</si>
  <si>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</si>
  <si>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</si>
  <si>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</si>
  <si>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</si>
  <si>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</si>
  <si>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</si>
  <si>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</si>
  <si>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</si>
  <si>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</si>
  <si>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</si>
  <si>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</si>
  <si>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</si>
  <si>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</si>
  <si>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</si>
  <si>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</si>
  <si>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</si>
  <si>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</si>
  <si>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</si>
  <si>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</si>
  <si>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</si>
  <si>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</si>
  <si>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</si>
  <si>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</si>
  <si>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</si>
  <si>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</si>
  <si>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</si>
  <si>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</si>
  <si>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</si>
  <si>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</si>
  <si>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</si>
  <si>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</si>
  <si>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</si>
  <si>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</si>
  <si>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</si>
  <si>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</si>
  <si>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</si>
  <si>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</si>
  <si>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</si>
  <si>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</si>
  <si>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</si>
  <si>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</si>
  <si>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</si>
  <si>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</si>
  <si>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</si>
  <si>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</si>
  <si>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</si>
  <si>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</si>
  <si>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</si>
  <si>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</si>
  <si>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</si>
  <si>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</si>
  <si>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</si>
  <si>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</si>
  <si>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</si>
  <si>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</si>
  <si>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</si>
  <si>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</si>
  <si>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</si>
  <si>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</si>
  <si>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</si>
  <si>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</si>
  <si>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</si>
  <si>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</si>
  <si>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</si>
  <si>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</si>
  <si>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</si>
  <si>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</si>
  <si>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</si>
  <si>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</si>
  <si>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</si>
  <si>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</si>
  <si>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</si>
  <si>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</si>
  <si>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</si>
  <si>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</si>
  <si>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</si>
  <si>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</si>
  <si>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</si>
  <si>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</si>
  <si>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</si>
  <si>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</si>
  <si>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</si>
  <si>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</si>
  <si>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</si>
  <si>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</si>
  <si>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</si>
  <si>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</si>
  <si>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</si>
  <si>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</si>
  <si>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</si>
  <si>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</si>
  <si>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</si>
  <si>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</si>
  <si>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</si>
  <si>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</si>
  <si>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</si>
  <si>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</si>
  <si>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</si>
  <si>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</si>
  <si>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</si>
  <si>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</si>
  <si>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</si>
  <si>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</si>
  <si>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</si>
  <si>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</si>
  <si>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</si>
  <si>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</si>
  <si>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</si>
  <si>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</si>
  <si>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</si>
  <si>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</si>
  <si>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</si>
  <si>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</si>
  <si>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</si>
  <si>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</si>
  <si>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</si>
  <si>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</si>
  <si>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</si>
  <si>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</si>
  <si>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</si>
  <si>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</si>
  <si>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</si>
  <si>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</si>
  <si>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</si>
  <si>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</si>
  <si>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</si>
  <si>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</si>
  <si>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</si>
  <si>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</si>
  <si>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</si>
  <si>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</si>
  <si>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</si>
  <si>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</si>
  <si>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</si>
  <si>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</si>
  <si>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</si>
  <si>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</si>
  <si>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</si>
  <si>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</si>
  <si>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</si>
  <si>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</si>
  <si>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</si>
  <si>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</si>
  <si>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</si>
  <si>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</si>
  <si>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</si>
  <si>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</si>
  <si>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</si>
  <si>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</si>
  <si>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</si>
  <si>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</si>
  <si>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</si>
  <si>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</si>
  <si>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</si>
  <si>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</si>
  <si>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</si>
  <si>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</si>
  <si>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</si>
  <si>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</si>
  <si>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</si>
  <si>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</si>
  <si>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</si>
  <si>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</si>
  <si>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</si>
  <si>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</si>
  <si>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</si>
  <si>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</si>
  <si>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</si>
  <si>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</si>
  <si>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</si>
  <si>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</si>
  <si>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</si>
  <si>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</si>
  <si>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</si>
  <si>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</si>
  <si>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</si>
  <si>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</si>
  <si>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</si>
  <si>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</si>
  <si>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</si>
  <si>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</si>
  <si>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</si>
  <si>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</si>
  <si>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</si>
  <si>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</si>
  <si>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</si>
  <si>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</si>
  <si>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</si>
  <si>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</si>
  <si>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</si>
  <si>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</si>
  <si>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</si>
  <si>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</si>
  <si>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</si>
  <si>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</si>
  <si>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</si>
  <si>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</si>
  <si>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</si>
  <si>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</si>
  <si>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</si>
  <si>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</si>
  <si>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</si>
  <si>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</si>
  <si>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</si>
  <si>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</si>
  <si>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</si>
  <si>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</si>
  <si>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</si>
  <si>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</si>
  <si>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</si>
  <si>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</si>
  <si>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</si>
  <si>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</si>
  <si>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</si>
  <si>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</si>
  <si>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</si>
  <si>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</si>
  <si>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</si>
  <si>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</si>
  <si>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</si>
  <si>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</si>
  <si>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</si>
  <si>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</si>
  <si>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</si>
  <si>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</si>
  <si>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</si>
  <si>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</si>
  <si>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</si>
  <si>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</si>
  <si>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</si>
  <si>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</si>
  <si>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</si>
  <si>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</si>
  <si>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</si>
  <si>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</si>
  <si>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</si>
  <si>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</si>
  <si>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</si>
  <si>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</si>
  <si>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</si>
  <si>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</si>
  <si>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</si>
  <si>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</si>
  <si>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</si>
  <si>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</si>
  <si>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</si>
  <si>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</si>
  <si>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</si>
  <si>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</si>
  <si>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</si>
  <si>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</si>
  <si>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</si>
  <si>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</si>
  <si>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</si>
  <si>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</si>
  <si>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</si>
  <si>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</si>
  <si>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</si>
  <si>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</si>
  <si>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</si>
  <si>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</si>
  <si>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</si>
  <si>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</si>
  <si>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</si>
  <si>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</si>
  <si>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</si>
  <si>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</si>
  <si>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</si>
  <si>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</si>
  <si>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</si>
  <si>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</si>
  <si>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</si>
  <si>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</si>
  <si>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</si>
  <si>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</si>
  <si>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</si>
  <si>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</si>
  <si>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</si>
  <si>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</si>
  <si>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</si>
  <si>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</si>
  <si>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</si>
  <si>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</si>
  <si>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</si>
  <si>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</si>
  <si>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</si>
  <si>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</si>
  <si>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</si>
  <si>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</si>
  <si>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</si>
  <si>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</si>
  <si>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</si>
  <si>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</si>
  <si>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</si>
  <si>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</si>
  <si>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</si>
  <si>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</si>
  <si>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</si>
  <si>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</si>
  <si>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</si>
  <si>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</si>
  <si>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</si>
  <si>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</si>
  <si>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</si>
  <si>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</si>
  <si>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</si>
  <si>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</si>
  <si>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</si>
  <si>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</si>
  <si>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</si>
  <si>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</si>
  <si>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</si>
  <si>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</si>
  <si>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</si>
  <si>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</si>
  <si>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</si>
  <si>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</si>
  <si>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</si>
  <si>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</si>
  <si>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</si>
  <si>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</si>
  <si>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</si>
  <si>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</si>
  <si>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</si>
  <si>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</si>
  <si>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</si>
  <si>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</si>
  <si>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</si>
  <si>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</si>
  <si>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</si>
  <si>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</si>
  <si>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</si>
  <si>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</si>
  <si>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</si>
  <si>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</si>
  <si>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</si>
  <si>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</si>
  <si>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</si>
  <si>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</si>
  <si>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</si>
  <si>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</si>
  <si>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</si>
  <si>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</si>
  <si>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</si>
  <si>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</si>
  <si>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</si>
  <si>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</si>
  <si>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</si>
  <si>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</si>
  <si>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</si>
  <si>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</si>
  <si>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</si>
  <si>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</si>
  <si>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</si>
  <si>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</si>
  <si>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</si>
  <si>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</si>
  <si>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</si>
  <si>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</si>
  <si>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</si>
  <si>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</si>
  <si>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</si>
  <si>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</si>
  <si>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</si>
  <si>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</si>
  <si>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</si>
  <si>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</si>
  <si>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</si>
  <si>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</si>
  <si>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</si>
  <si>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</si>
  <si>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</si>
  <si>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</si>
  <si>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</si>
  <si>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</si>
  <si>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</si>
  <si>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</si>
  <si>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</si>
  <si>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</si>
  <si>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</si>
  <si>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</si>
  <si>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</si>
  <si>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</si>
  <si>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</si>
  <si>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</si>
  <si>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</si>
  <si>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</si>
  <si>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</si>
  <si>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</si>
  <si>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</si>
  <si>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</si>
  <si>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</si>
  <si>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</si>
  <si>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</si>
  <si>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</si>
  <si>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</si>
  <si>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</si>
  <si>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</si>
  <si>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</si>
  <si>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</si>
  <si>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</si>
  <si>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</si>
  <si>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</si>
  <si>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</si>
  <si>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</si>
  <si>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</si>
  <si>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</si>
  <si>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</si>
  <si>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</si>
  <si>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</si>
  <si>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</si>
  <si>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</si>
  <si>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</si>
  <si>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</si>
  <si>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</si>
  <si>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</si>
  <si>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</si>
  <si>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</si>
  <si>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</si>
  <si>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</si>
  <si>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</si>
  <si>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</si>
  <si>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</si>
  <si>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</si>
  <si>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</si>
  <si>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</si>
  <si>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</si>
  <si>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</si>
  <si>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</si>
  <si>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</si>
  <si>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</si>
  <si>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</si>
  <si>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</si>
  <si>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</si>
  <si>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</si>
  <si>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</si>
  <si>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</si>
  <si>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</si>
  <si>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</si>
  <si>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</si>
  <si>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</si>
  <si>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</si>
  <si>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</si>
  <si>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</si>
  <si>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</si>
  <si>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</si>
  <si>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</si>
  <si>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</si>
  <si>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</si>
  <si>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</si>
  <si>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</si>
  <si>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</si>
  <si>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</si>
  <si>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</si>
  <si>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</si>
  <si>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</si>
  <si>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</si>
  <si>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</si>
  <si>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</si>
  <si>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</si>
  <si>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</si>
  <si>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</si>
  <si>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</si>
  <si>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</si>
  <si>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</si>
  <si>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</si>
  <si>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</si>
  <si>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</si>
  <si>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</si>
  <si>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</si>
  <si>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</si>
  <si>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</si>
  <si>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</si>
  <si>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</si>
  <si>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</si>
  <si>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</si>
  <si>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</si>
  <si>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</si>
  <si>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</si>
  <si>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</si>
  <si>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</si>
  <si>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</si>
  <si>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</si>
  <si>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</si>
  <si>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</si>
  <si>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</si>
  <si>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</si>
  <si>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</si>
  <si>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</si>
  <si>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</si>
  <si>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</si>
  <si>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</si>
  <si>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</si>
  <si>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</si>
  <si>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</si>
  <si>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</si>
  <si>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</si>
  <si>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</si>
  <si>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</si>
  <si>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</si>
  <si>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</si>
  <si>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</si>
  <si>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</si>
  <si>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</si>
  <si>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</si>
  <si>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</si>
  <si>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</si>
  <si>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</si>
  <si>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</si>
  <si>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</si>
  <si>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</si>
  <si>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</si>
  <si>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</si>
  <si>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</si>
  <si>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</si>
  <si>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</si>
  <si>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</si>
  <si>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</si>
  <si>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</si>
  <si>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</si>
  <si>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</si>
  <si>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</si>
  <si>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</si>
  <si>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</si>
  <si>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</si>
  <si>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</si>
  <si>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</si>
  <si>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</si>
  <si>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</si>
  <si>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</si>
  <si>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</si>
  <si>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</si>
  <si>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</si>
  <si>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</si>
  <si>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</si>
  <si>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</si>
  <si>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</si>
  <si>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</si>
  <si>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</si>
  <si>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</si>
  <si>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</si>
  <si>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</si>
  <si>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</si>
  <si>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</si>
  <si>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</si>
  <si>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</si>
  <si>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</si>
  <si>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</si>
  <si>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</si>
  <si>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</si>
  <si>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</si>
  <si>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</si>
  <si>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</si>
  <si>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</si>
  <si>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</si>
  <si>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</si>
  <si>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</si>
  <si>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</si>
  <si>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</si>
  <si>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</si>
  <si>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</si>
  <si>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</si>
  <si>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</si>
  <si>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</si>
  <si>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</si>
  <si>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</si>
  <si>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</si>
  <si>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</si>
  <si>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</si>
  <si>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</si>
  <si>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</si>
  <si>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</si>
  <si>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</si>
  <si>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</si>
  <si>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</si>
  <si>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</si>
  <si>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</si>
  <si>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</si>
  <si>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</si>
  <si>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</si>
  <si>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</si>
  <si>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</si>
  <si>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</si>
  <si>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</si>
  <si>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</si>
  <si>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</si>
  <si>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</si>
  <si>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</si>
  <si>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</si>
  <si>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</si>
  <si>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</si>
  <si>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</si>
  <si>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</si>
  <si>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</si>
  <si>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</si>
  <si>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</si>
  <si>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</si>
  <si>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</si>
  <si>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</si>
  <si>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</si>
  <si>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</si>
  <si>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</si>
  <si>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</si>
  <si>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</si>
  <si>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</si>
  <si>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</si>
  <si>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</si>
  <si>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</si>
  <si>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</si>
  <si>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</si>
  <si>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</si>
  <si>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</si>
  <si>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</si>
  <si>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</si>
  <si>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</si>
  <si>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</si>
  <si>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</si>
  <si>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</si>
  <si>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</si>
  <si>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</si>
  <si>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</si>
  <si>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</si>
  <si>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</si>
  <si>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</si>
  <si>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</si>
  <si>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</si>
  <si>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</si>
  <si>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</si>
  <si>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</si>
  <si>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</si>
  <si>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</si>
  <si>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</si>
  <si>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</si>
  <si>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</si>
  <si>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</si>
  <si>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</si>
  <si>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</si>
  <si>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</si>
  <si>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</si>
  <si>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</si>
  <si>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</si>
  <si>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</si>
  <si>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</si>
  <si>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</si>
  <si>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</si>
  <si>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</si>
  <si>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</si>
  <si>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</si>
  <si>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</si>
  <si>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</si>
  <si>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</si>
  <si>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</si>
  <si>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</si>
  <si>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</si>
  <si>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</si>
  <si>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</si>
  <si>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</si>
  <si>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</si>
  <si>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</si>
  <si>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</si>
  <si>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</si>
  <si>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</si>
  <si>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</si>
  <si>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</si>
  <si>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</si>
  <si>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</si>
  <si>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</si>
  <si>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</si>
  <si>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</si>
  <si>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</si>
  <si>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</si>
  <si>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</si>
  <si>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</si>
  <si>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</si>
  <si>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</si>
  <si>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</si>
  <si>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</si>
  <si>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</si>
  <si>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</si>
  <si>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</si>
  <si>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</si>
  <si>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</si>
  <si>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</si>
  <si>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</si>
  <si>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</si>
  <si>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</si>
  <si>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</si>
  <si>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</si>
  <si>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</si>
  <si>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</si>
  <si>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</si>
  <si>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</si>
  <si>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</si>
  <si>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</si>
  <si>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</si>
  <si>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</si>
  <si>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</si>
  <si>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</si>
  <si>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</si>
  <si>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</si>
  <si>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</si>
  <si>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</si>
  <si>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</si>
  <si>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</si>
  <si>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</si>
  <si>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</si>
  <si>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</si>
  <si>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</si>
  <si>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</si>
  <si>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</si>
  <si>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</si>
  <si>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</si>
  <si>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</si>
  <si>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</si>
  <si>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</si>
  <si>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</si>
  <si>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</si>
  <si>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</si>
  <si>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</si>
  <si>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</si>
  <si>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</si>
  <si>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</si>
  <si>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</si>
  <si>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</si>
  <si>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</si>
  <si>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</si>
  <si>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</si>
  <si>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</si>
  <si>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</si>
  <si>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</si>
  <si>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</si>
  <si>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</si>
  <si>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</si>
  <si>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</si>
  <si>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</si>
  <si>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</si>
  <si>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</si>
  <si>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</si>
  <si>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</si>
  <si>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</si>
  <si>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</si>
  <si>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</si>
  <si>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</si>
  <si>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</si>
  <si>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</si>
  <si>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</si>
  <si>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</si>
  <si>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</si>
  <si>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</si>
  <si>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</si>
  <si>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</si>
  <si>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</si>
  <si>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</si>
  <si>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</si>
  <si>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</si>
  <si>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</si>
  <si>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</si>
  <si>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</si>
  <si>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</si>
  <si>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</si>
  <si>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</si>
  <si>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</si>
  <si>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</si>
  <si>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</si>
  <si>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</si>
  <si>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</si>
  <si>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</si>
  <si>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</si>
  <si>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</si>
  <si>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</si>
  <si>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</si>
  <si>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</si>
  <si>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</si>
  <si>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</si>
  <si>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</si>
  <si>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</si>
  <si>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</si>
  <si>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</si>
  <si>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</si>
  <si>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</si>
  <si>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</si>
  <si>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</si>
  <si>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</si>
  <si>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</si>
  <si>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</si>
  <si>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</si>
  <si>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</si>
  <si>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</si>
  <si>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</si>
  <si>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</si>
  <si>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</si>
  <si>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</si>
  <si>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</si>
  <si>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</si>
  <si>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</si>
  <si>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</si>
  <si>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</si>
  <si>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</si>
  <si>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</si>
  <si>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</si>
  <si>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</si>
  <si>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</si>
  <si>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</si>
  <si>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</si>
  <si>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</si>
  <si>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</si>
  <si>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</si>
  <si>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</si>
  <si>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</si>
  <si>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</si>
  <si>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</si>
  <si>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</si>
  <si>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</si>
  <si>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</si>
  <si>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</si>
  <si>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</si>
  <si>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</si>
  <si>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</si>
  <si>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</si>
  <si>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</si>
  <si>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</si>
  <si>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</si>
  <si>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</si>
  <si>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</si>
  <si>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</si>
  <si>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</si>
  <si>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</si>
  <si>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</si>
  <si>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</si>
  <si>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</si>
  <si>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</si>
  <si>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</si>
  <si>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</si>
  <si>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</si>
  <si>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</si>
  <si>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</si>
  <si>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</si>
  <si>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</si>
  <si>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</si>
  <si>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</si>
  <si>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</si>
  <si>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</si>
  <si>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</si>
  <si>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</si>
  <si>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</si>
  <si>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</si>
  <si>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</si>
  <si>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</si>
  <si>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</si>
  <si>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</si>
  <si>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</si>
  <si>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</si>
  <si>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</si>
  <si>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</si>
  <si>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</si>
  <si>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</si>
  <si>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</si>
  <si>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</si>
  <si>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</si>
  <si>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</si>
  <si>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</si>
  <si>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</si>
  <si>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</si>
  <si>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</si>
  <si>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</si>
  <si>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</si>
  <si>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</si>
  <si>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</si>
  <si>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</si>
  <si>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</si>
  <si>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</si>
  <si>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</si>
  <si>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</si>
  <si>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</si>
  <si>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</si>
  <si>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</si>
  <si>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</si>
  <si>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</si>
  <si>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</si>
  <si>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</si>
  <si>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</si>
  <si>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</si>
  <si>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</si>
  <si>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</si>
  <si>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</si>
  <si>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</si>
  <si>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</si>
  <si>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</si>
  <si>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</si>
  <si>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</si>
  <si>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</si>
  <si>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</si>
  <si>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</si>
  <si>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</si>
  <si>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</si>
  <si>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</si>
  <si>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</si>
  <si>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</si>
  <si>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</si>
  <si>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</si>
  <si>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</si>
  <si>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</si>
  <si>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</si>
  <si>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</si>
  <si>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</si>
  <si>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</si>
  <si>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</si>
  <si>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</si>
  <si>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</si>
  <si>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</si>
  <si>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</si>
  <si>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</si>
  <si>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</si>
  <si>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</si>
  <si>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</si>
  <si>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</si>
  <si>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</si>
  <si>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</si>
  <si>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</si>
  <si>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</si>
  <si>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</si>
  <si>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</si>
  <si>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</si>
  <si>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</si>
  <si>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</si>
  <si>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</si>
  <si>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</si>
  <si>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</si>
  <si>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</si>
  <si>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</si>
  <si>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</si>
  <si>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</si>
  <si>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</si>
  <si>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</si>
  <si>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</si>
  <si>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</si>
  <si>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</si>
  <si>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</si>
  <si>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</si>
  <si>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</si>
  <si>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</si>
  <si>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</si>
  <si>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</si>
  <si>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</si>
  <si>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</si>
  <si>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</si>
  <si>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</si>
  <si>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</si>
  <si>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</si>
  <si>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</si>
  <si>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</si>
  <si>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</si>
  <si>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</si>
  <si>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</si>
  <si>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</si>
  <si>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</si>
  <si>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</si>
  <si>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</si>
  <si>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</si>
  <si>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</si>
  <si>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</si>
  <si>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</si>
  <si>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</si>
  <si>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</si>
  <si>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</si>
  <si>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</si>
  <si>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</si>
  <si>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</si>
  <si>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</si>
  <si>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</si>
  <si>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</si>
  <si>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</si>
  <si>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</si>
  <si>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</si>
  <si>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</si>
  <si>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</si>
  <si>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</si>
  <si>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</si>
  <si>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</si>
  <si>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</si>
  <si>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</si>
  <si>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</si>
  <si>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</si>
  <si>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</si>
  <si>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</si>
  <si>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</si>
  <si>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</si>
  <si>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</si>
  <si>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</si>
  <si>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</si>
  <si>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</si>
  <si>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</si>
  <si>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</si>
  <si>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</si>
  <si>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</si>
  <si>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</si>
  <si>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</si>
  <si>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</si>
  <si>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</si>
  <si>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</si>
  <si>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</si>
  <si>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</si>
  <si>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</si>
  <si>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</si>
  <si>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</si>
  <si>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</si>
  <si>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</si>
  <si>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</si>
  <si>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</si>
  <si>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</si>
  <si>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</si>
  <si>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</si>
  <si>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</si>
  <si>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</si>
  <si>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</si>
  <si>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</si>
  <si>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</si>
  <si>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</si>
  <si>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</si>
  <si>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</si>
  <si>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</si>
  <si>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</si>
  <si>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</si>
  <si>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</si>
  <si>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</si>
  <si>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</si>
  <si>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</si>
  <si>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</si>
  <si>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</si>
  <si>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</si>
  <si>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</si>
  <si>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</si>
  <si>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</si>
  <si>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</si>
  <si>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</si>
  <si>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</si>
  <si>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</si>
  <si>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</si>
  <si>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</si>
  <si>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</si>
  <si>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</si>
  <si>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</si>
  <si>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</si>
  <si>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</si>
  <si>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</si>
  <si>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</si>
  <si>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</si>
  <si>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</si>
  <si>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</si>
  <si>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</si>
  <si>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</si>
  <si>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</si>
  <si>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</si>
  <si>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</si>
  <si>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</si>
  <si>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</si>
  <si>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</si>
  <si>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</si>
  <si>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</si>
  <si>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</si>
  <si>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</si>
  <si>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</si>
  <si>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</si>
  <si>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</si>
  <si>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</si>
  <si>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</si>
  <si>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</si>
  <si>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</si>
  <si>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</si>
  <si>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</si>
  <si>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</si>
  <si>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</si>
  <si>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</si>
  <si>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</si>
  <si>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</si>
  <si>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</si>
  <si>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</si>
  <si>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</si>
  <si>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</si>
  <si>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</si>
  <si>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</si>
  <si>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</si>
  <si>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</si>
  <si>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</si>
  <si>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</si>
  <si>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</si>
  <si>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</si>
  <si>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</si>
  <si>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</si>
  <si>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</si>
  <si>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</si>
  <si>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</si>
  <si>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</si>
  <si>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</si>
  <si>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</si>
  <si>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</si>
  <si>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</si>
  <si>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</si>
  <si>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</si>
  <si>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</si>
  <si>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</si>
  <si>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</si>
  <si>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</si>
  <si>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</si>
  <si>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</si>
  <si>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</si>
  <si>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</si>
  <si>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</si>
  <si>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</si>
  <si>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</si>
  <si>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</si>
  <si>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</si>
  <si>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</si>
  <si>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</si>
  <si>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</si>
  <si>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</si>
  <si>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</si>
  <si>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</si>
  <si>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</si>
  <si>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</si>
  <si>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</si>
  <si>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</si>
  <si>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</si>
  <si>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</si>
  <si>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</si>
  <si>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</si>
  <si>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</si>
  <si>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</si>
  <si>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</si>
  <si>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</si>
  <si>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</si>
  <si>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</si>
  <si>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</si>
  <si>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</si>
  <si>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</si>
  <si>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</si>
  <si>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</si>
  <si>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</si>
  <si>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</si>
  <si>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</si>
  <si>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</si>
  <si>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</si>
  <si>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</si>
  <si>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</si>
  <si>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</si>
  <si>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</si>
  <si>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</si>
  <si>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</si>
  <si>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</si>
  <si>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</si>
  <si>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</si>
  <si>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</si>
  <si>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</si>
  <si>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</si>
  <si>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</si>
  <si>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</si>
  <si>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</si>
  <si>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</si>
  <si>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</si>
  <si>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</si>
  <si>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</si>
  <si>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</si>
  <si>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</si>
  <si>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</si>
  <si>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</si>
  <si>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</si>
  <si>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</si>
  <si>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</si>
  <si>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</si>
  <si>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</si>
  <si>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</si>
  <si>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</si>
  <si>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</si>
  <si>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</si>
  <si>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</si>
  <si>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</si>
  <si>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</si>
  <si>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</si>
  <si>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</si>
  <si>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</si>
  <si>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</si>
  <si>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</si>
  <si>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</si>
  <si>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</si>
  <si>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</si>
  <si>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</si>
  <si>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</si>
  <si>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</si>
  <si>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</si>
  <si>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</si>
  <si>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</si>
  <si>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</si>
  <si>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</si>
  <si>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</si>
  <si>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</si>
  <si>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</si>
  <si>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</si>
  <si>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</si>
  <si>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</si>
  <si>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</si>
  <si>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</si>
  <si>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</si>
  <si>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</si>
  <si>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</si>
  <si>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</si>
  <si>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</si>
  <si>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</si>
  <si>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</si>
  <si>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</si>
  <si>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</si>
  <si>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</si>
  <si>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</si>
  <si>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</si>
  <si>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</si>
  <si>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</si>
  <si>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</si>
  <si>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</si>
  <si>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</si>
  <si>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</si>
  <si>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</si>
  <si>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</si>
  <si>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</si>
  <si>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</si>
  <si>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</si>
  <si>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</si>
  <si>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</si>
  <si>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</si>
  <si>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</si>
  <si>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</si>
  <si>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</si>
  <si>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</si>
  <si>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</si>
  <si>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</si>
  <si>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</si>
  <si>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</si>
  <si>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</si>
  <si>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</si>
  <si>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</si>
  <si>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</si>
  <si>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</si>
  <si>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</si>
  <si>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</si>
  <si>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</si>
  <si>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</si>
  <si>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</si>
  <si>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</si>
  <si>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</si>
  <si>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</si>
  <si>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</si>
  <si>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</si>
  <si>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</si>
  <si>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</si>
  <si>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</si>
  <si>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</si>
  <si>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</si>
  <si>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</si>
  <si>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</si>
  <si>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</si>
  <si>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</si>
  <si>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</si>
  <si>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</si>
  <si>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</si>
  <si>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</si>
  <si>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</si>
  <si>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</si>
  <si>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</si>
  <si>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</si>
  <si>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</si>
  <si>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</si>
  <si>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</si>
  <si>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</si>
  <si>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</si>
  <si>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</si>
  <si>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</si>
  <si>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</si>
  <si>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</si>
  <si>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</si>
  <si>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</si>
  <si>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</si>
  <si>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</si>
  <si>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</si>
  <si>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</si>
  <si>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</si>
  <si>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</si>
  <si>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</si>
  <si>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</si>
  <si>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</si>
  <si>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</si>
  <si>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</si>
  <si>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</si>
  <si>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</si>
  <si>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</si>
  <si>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</si>
  <si>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</si>
  <si>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</si>
  <si>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</si>
  <si>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</si>
  <si>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</si>
  <si>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</si>
  <si>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</si>
  <si>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</si>
  <si>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</si>
  <si>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</si>
  <si>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</si>
  <si>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</si>
  <si>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</si>
  <si>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</si>
  <si>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</si>
  <si>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</si>
  <si>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</si>
  <si>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</si>
  <si>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</si>
  <si>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</si>
  <si>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</si>
  <si>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</si>
  <si>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</si>
  <si>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</si>
  <si>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</si>
  <si>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</si>
  <si>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</si>
  <si>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</si>
  <si>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</si>
  <si>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</si>
  <si>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</si>
  <si>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</si>
  <si>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</si>
  <si>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</si>
  <si>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</si>
  <si>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</si>
  <si>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</si>
  <si>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</si>
  <si>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</si>
  <si>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</si>
  <si>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</si>
  <si>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</si>
  <si>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</si>
  <si>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</si>
  <si>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</si>
  <si>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</si>
  <si>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</si>
  <si>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</si>
  <si>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</si>
  <si>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</si>
  <si>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</si>
  <si>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</si>
  <si>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</si>
  <si>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</si>
  <si>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</si>
  <si>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</si>
  <si>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</si>
  <si>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</si>
  <si>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</si>
  <si>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</si>
  <si>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</si>
  <si>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</si>
  <si>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</si>
  <si>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</si>
  <si>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</si>
  <si>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</si>
  <si>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</si>
  <si>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</si>
  <si>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</si>
  <si>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</si>
  <si>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</si>
  <si>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</si>
  <si>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</si>
  <si>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</si>
  <si>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</si>
  <si>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</si>
  <si>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</si>
  <si>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</si>
  <si>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</si>
  <si>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</si>
  <si>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</si>
  <si>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</si>
  <si>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</si>
  <si>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</si>
  <si>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</si>
  <si>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</si>
  <si>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</si>
  <si>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</si>
  <si>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</si>
  <si>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</si>
  <si>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</si>
  <si>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</si>
  <si>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</si>
  <si>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</si>
  <si>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</si>
  <si>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</si>
  <si>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</si>
  <si>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</si>
  <si>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</si>
  <si>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</si>
  <si>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</si>
  <si>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</si>
  <si>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</si>
  <si>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</si>
  <si>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</si>
  <si>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</si>
  <si>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</si>
  <si>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</si>
  <si>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</si>
  <si>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</si>
  <si>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</si>
  <si>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</si>
  <si>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</si>
  <si>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</si>
  <si>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</si>
  <si>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</si>
  <si>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</si>
  <si>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</si>
  <si>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</si>
  <si>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</si>
  <si>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</si>
  <si>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</si>
  <si>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</si>
  <si>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</si>
  <si>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</si>
  <si>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</si>
  <si>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</si>
  <si>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</si>
  <si>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</si>
  <si>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</si>
  <si>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</si>
  <si>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</si>
  <si>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</si>
  <si>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</si>
  <si>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</si>
  <si>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</si>
  <si>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</si>
  <si>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</si>
  <si>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</si>
  <si>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</si>
  <si>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</si>
  <si>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</si>
  <si>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</si>
  <si>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</si>
  <si>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</si>
  <si>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</si>
  <si>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</si>
  <si>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</si>
  <si>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</si>
  <si>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</si>
  <si>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</si>
  <si>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</si>
  <si>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</si>
  <si>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</si>
  <si>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</si>
  <si>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</si>
  <si>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</si>
  <si>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</si>
  <si>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</si>
  <si>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</si>
  <si>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</si>
  <si>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</si>
  <si>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</si>
  <si>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</si>
  <si>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</si>
  <si>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</si>
  <si>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</si>
  <si>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</si>
  <si>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</si>
  <si>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</si>
  <si>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</si>
  <si>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</si>
  <si>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</si>
  <si>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</si>
  <si>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</si>
  <si>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</si>
  <si>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</si>
  <si>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</si>
  <si>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</si>
  <si>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</si>
  <si>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</si>
  <si>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</si>
  <si>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</si>
  <si>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</si>
  <si>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</si>
  <si>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</si>
  <si>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</si>
  <si>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</si>
  <si>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</si>
  <si>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</si>
  <si>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</si>
  <si>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</si>
  <si>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</si>
  <si>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</si>
  <si>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</si>
  <si>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</si>
  <si>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</si>
  <si>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</si>
  <si>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</si>
  <si>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</si>
  <si>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</si>
  <si>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</si>
  <si>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</si>
  <si>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</si>
  <si>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</si>
  <si>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</si>
  <si>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</si>
  <si>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</si>
  <si>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</si>
  <si>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</si>
  <si>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</si>
  <si>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</si>
  <si>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</si>
  <si>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</si>
  <si>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</si>
  <si>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</si>
  <si>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</si>
  <si>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</si>
  <si>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</si>
  <si>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</si>
  <si>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</si>
  <si>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</si>
  <si>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</si>
  <si>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</si>
  <si>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</si>
  <si>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</si>
  <si>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</si>
  <si>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</si>
  <si>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</si>
  <si>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</si>
  <si>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</si>
  <si>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</si>
  <si>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</si>
  <si>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</si>
  <si>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</si>
  <si>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</si>
  <si>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</si>
  <si>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</si>
  <si>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</si>
  <si>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</si>
  <si>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</si>
  <si>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</si>
  <si>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</si>
  <si>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</si>
  <si>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</si>
  <si>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</si>
  <si>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</si>
  <si>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</si>
  <si>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</si>
  <si>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</si>
  <si>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</si>
  <si>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</si>
  <si>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</si>
  <si>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</si>
  <si>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</si>
  <si>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</si>
  <si>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</si>
  <si>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</si>
  <si>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</si>
  <si>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</si>
  <si>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</si>
  <si>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</si>
  <si>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</si>
  <si>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</si>
  <si>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</si>
  <si>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</si>
  <si>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</si>
  <si>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</si>
  <si>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</si>
  <si>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</si>
  <si>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</si>
  <si>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</si>
  <si>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</si>
  <si>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</si>
  <si>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</si>
  <si>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</si>
  <si>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</si>
  <si>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</si>
  <si>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</si>
  <si>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</si>
  <si>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</si>
  <si>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</si>
  <si>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</si>
  <si>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</si>
  <si>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</si>
  <si>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</si>
  <si>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</si>
  <si>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</si>
  <si>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</si>
  <si>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</si>
  <si>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</si>
  <si>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</si>
  <si>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</si>
  <si>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</si>
  <si>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</si>
  <si>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</si>
  <si>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</si>
  <si>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</si>
  <si>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</si>
  <si>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</si>
  <si>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</si>
  <si>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</si>
  <si>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</si>
  <si>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</si>
  <si>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</si>
  <si>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</si>
  <si>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</si>
  <si>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</si>
  <si>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</si>
  <si>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</si>
  <si>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</si>
  <si>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</si>
  <si>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</si>
  <si>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</si>
  <si>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</si>
  <si>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</si>
  <si>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</si>
  <si>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</si>
  <si>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</si>
  <si>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</si>
  <si>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</si>
  <si>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</si>
  <si>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</si>
  <si>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</si>
  <si>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</si>
  <si>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</si>
  <si>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</si>
  <si>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</si>
  <si>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</si>
  <si>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</si>
  <si>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</si>
  <si>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</si>
  <si>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</si>
  <si>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</si>
  <si>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</si>
  <si>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</si>
  <si>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</si>
  <si>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</si>
  <si>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</si>
  <si>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</si>
  <si>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</si>
  <si>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</si>
  <si>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</si>
  <si>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</si>
  <si>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</si>
  <si>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</si>
  <si>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</si>
  <si>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</si>
  <si>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</si>
  <si>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</si>
  <si>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</si>
  <si>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</si>
  <si>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</si>
  <si>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</si>
  <si>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</si>
  <si>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</si>
  <si>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</si>
  <si>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</si>
  <si>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</si>
  <si>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</si>
  <si>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</si>
  <si>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</si>
  <si>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</si>
  <si>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</si>
  <si>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</si>
  <si>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</si>
  <si>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</si>
  <si>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</si>
  <si>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</si>
  <si>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</si>
  <si>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</si>
  <si>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</si>
  <si>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</si>
  <si>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</si>
  <si>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</si>
  <si>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</si>
  <si>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</si>
  <si>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</si>
  <si>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</si>
  <si>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</si>
  <si>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</si>
  <si>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</si>
  <si>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</si>
  <si>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</si>
  <si>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</si>
  <si>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</si>
  <si>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</si>
  <si>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</si>
  <si>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</si>
  <si>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</si>
  <si>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</si>
  <si>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</si>
  <si>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</si>
  <si>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</si>
  <si>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</si>
  <si>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</si>
  <si>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</si>
  <si>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</si>
  <si>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</si>
  <si>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</si>
  <si>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</si>
  <si>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</si>
  <si>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</si>
  <si>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</si>
  <si>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</si>
  <si>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</si>
  <si>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</si>
  <si>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</si>
  <si>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</si>
  <si>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</si>
  <si>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</si>
  <si>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</si>
  <si>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</si>
  <si>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</si>
  <si>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</si>
  <si>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</si>
  <si>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</si>
  <si>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</si>
  <si>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</si>
  <si>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</si>
  <si>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</si>
  <si>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</si>
  <si>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</si>
  <si>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</si>
  <si>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</si>
  <si>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</si>
  <si>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</si>
  <si>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</si>
  <si>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</si>
  <si>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</si>
  <si>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</si>
  <si>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</si>
  <si>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</si>
  <si>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</si>
  <si>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</si>
  <si>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</si>
  <si>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</si>
  <si>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</si>
  <si>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</si>
  <si>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</si>
  <si>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</si>
  <si>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</si>
  <si>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</si>
  <si>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</si>
  <si>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</si>
  <si>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</si>
  <si>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</si>
  <si>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</si>
  <si>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</si>
  <si>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</si>
  <si>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</si>
  <si>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</si>
  <si>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</si>
  <si>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</si>
  <si>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</si>
  <si>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</si>
  <si>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</si>
  <si>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</si>
  <si>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</si>
  <si>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</si>
  <si>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</si>
  <si>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</si>
  <si>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</si>
  <si>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</si>
  <si>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</si>
  <si>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</si>
  <si>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</si>
  <si>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</si>
  <si>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</si>
  <si>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</si>
  <si>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</si>
  <si>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</si>
  <si>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</si>
  <si>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</si>
  <si>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</si>
  <si>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</si>
  <si>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</si>
  <si>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</si>
  <si>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</si>
  <si>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</si>
  <si>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</si>
  <si>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</si>
  <si>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</si>
  <si>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</si>
  <si>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</si>
  <si>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</si>
  <si>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</si>
  <si>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</si>
  <si>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</si>
  <si>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</si>
  <si>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</si>
  <si>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</si>
  <si>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</si>
  <si>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</si>
  <si>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</si>
  <si>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</si>
  <si>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</si>
  <si>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</si>
  <si>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</si>
  <si>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</si>
  <si>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</si>
  <si>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</si>
  <si>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</si>
  <si>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</si>
  <si>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</si>
  <si>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</si>
  <si>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</si>
  <si>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</si>
  <si>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</si>
  <si>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</si>
  <si>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</si>
  <si>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</si>
  <si>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</si>
  <si>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</si>
  <si>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</si>
  <si>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</si>
  <si>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</si>
  <si>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</si>
  <si>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</si>
  <si>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</si>
  <si>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</si>
  <si>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</si>
  <si>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</si>
  <si>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</si>
  <si>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</si>
  <si>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</si>
  <si>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</si>
  <si>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</si>
  <si>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</si>
  <si>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</si>
  <si>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</si>
  <si>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</si>
  <si>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</si>
  <si>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</si>
  <si>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</si>
  <si>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</si>
  <si>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</si>
  <si>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</si>
  <si>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</si>
  <si>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</si>
  <si>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</si>
  <si>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</si>
  <si>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</si>
  <si>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</si>
  <si>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</si>
  <si>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</si>
  <si>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</si>
  <si>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</si>
  <si>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</si>
  <si>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</si>
  <si>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</si>
  <si>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</si>
  <si>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</si>
  <si>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</si>
  <si>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</si>
  <si>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</si>
  <si>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</si>
  <si>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</si>
  <si>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</si>
  <si>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</si>
  <si>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</si>
  <si>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</si>
  <si>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</si>
  <si>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</si>
  <si>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</si>
  <si>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</si>
  <si>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</si>
  <si>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</si>
  <si>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</si>
  <si>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</si>
  <si>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</si>
  <si>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</si>
  <si>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</si>
  <si>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</si>
  <si>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</si>
  <si>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</si>
  <si>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</si>
  <si>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</si>
  <si>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</si>
  <si>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</si>
  <si>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</si>
  <si>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</si>
  <si>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</si>
  <si>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</si>
  <si>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</si>
  <si>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</si>
  <si>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</si>
  <si>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</si>
  <si>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</si>
  <si>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</si>
  <si>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</si>
  <si>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</si>
  <si>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</si>
  <si>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</si>
  <si>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</si>
  <si>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</si>
  <si>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</si>
  <si>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</si>
  <si>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</si>
  <si>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</si>
  <si>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</si>
  <si>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</si>
  <si>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</si>
  <si>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</si>
  <si>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</si>
  <si>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</si>
  <si>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</si>
  <si>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</si>
  <si>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</si>
  <si>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</si>
  <si>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</si>
  <si>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</si>
  <si>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</si>
  <si>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</si>
  <si>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</si>
  <si>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</si>
  <si>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</si>
  <si>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</si>
  <si>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</si>
  <si>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</si>
  <si>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</si>
  <si>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</si>
  <si>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</si>
  <si>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</si>
  <si>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</si>
  <si>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</si>
  <si>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</si>
  <si>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</si>
  <si>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</si>
  <si>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</si>
  <si>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</si>
  <si>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</si>
  <si>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</si>
  <si>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</si>
  <si>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</si>
  <si>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</si>
  <si>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</si>
  <si>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</si>
  <si>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</si>
  <si>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</si>
  <si>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</si>
  <si>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</si>
  <si>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</si>
  <si>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</si>
  <si>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</si>
  <si>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</si>
  <si>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</si>
  <si>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</si>
  <si>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</si>
  <si>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</si>
  <si>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</si>
  <si>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</si>
  <si>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</si>
  <si>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</si>
  <si>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</si>
  <si>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</si>
  <si>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</si>
  <si>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</si>
  <si>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</si>
  <si>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</si>
  <si>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</si>
  <si>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</si>
  <si>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</si>
  <si>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</si>
  <si>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</si>
  <si>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</si>
  <si>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</si>
  <si>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</si>
  <si>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</si>
  <si>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</si>
  <si>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</si>
  <si>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</si>
  <si>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</si>
  <si>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</si>
  <si>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</si>
  <si>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</si>
  <si>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</si>
  <si>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</si>
  <si>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</si>
  <si>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</si>
  <si>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</si>
  <si>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</si>
  <si>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</si>
  <si>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</si>
  <si>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</si>
  <si>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</si>
  <si>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</si>
  <si>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</si>
  <si>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</si>
  <si>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</si>
  <si>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</si>
  <si>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</si>
  <si>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</si>
  <si>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</si>
  <si>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</si>
  <si>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</si>
  <si>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</si>
  <si>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</si>
  <si>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</si>
  <si>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</si>
  <si>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</si>
  <si>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</si>
  <si>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</si>
  <si>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</si>
  <si>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</si>
  <si>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</si>
  <si>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</si>
  <si>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</si>
  <si>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</si>
  <si>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</si>
  <si>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</si>
  <si>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</si>
  <si>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</si>
  <si>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</si>
  <si>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</si>
  <si>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</si>
  <si>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</si>
  <si>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</si>
  <si>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</si>
  <si>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</si>
  <si>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</si>
  <si>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</si>
  <si>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</si>
  <si>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</si>
  <si>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</si>
  <si>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</si>
  <si>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</si>
  <si>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</si>
  <si>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</si>
  <si>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</si>
  <si>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</si>
  <si>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</si>
  <si>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</si>
  <si>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</si>
  <si>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</si>
  <si>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</si>
  <si>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</si>
  <si>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</si>
  <si>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</si>
  <si>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</si>
  <si>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</si>
  <si>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</si>
  <si>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</si>
  <si>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</si>
  <si>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</si>
  <si>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</si>
  <si>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</si>
  <si>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</si>
  <si>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</si>
  <si>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</si>
  <si>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</si>
  <si>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</si>
  <si>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</si>
  <si>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</si>
  <si>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</si>
  <si>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</si>
  <si>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</si>
  <si>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</si>
  <si>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</si>
  <si>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</si>
  <si>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</si>
  <si>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</si>
  <si>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</si>
  <si>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</si>
  <si>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</si>
  <si>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</si>
  <si>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</si>
  <si>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</si>
  <si>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</si>
  <si>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</si>
  <si>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</si>
  <si>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</si>
  <si>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</si>
  <si>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</si>
  <si>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</si>
  <si>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</si>
  <si>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</si>
  <si>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</si>
  <si>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</si>
  <si>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</si>
  <si>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</si>
  <si>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</si>
  <si>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</si>
  <si>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</si>
  <si>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</si>
  <si>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</si>
  <si>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</si>
  <si>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</si>
  <si>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</si>
  <si>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</si>
  <si>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</si>
  <si>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</si>
  <si>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</si>
  <si>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</si>
  <si>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</si>
  <si>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</si>
  <si>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</si>
  <si>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</si>
  <si>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</si>
  <si>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</si>
  <si>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</si>
  <si>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</si>
  <si>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</si>
  <si>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</si>
  <si>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</si>
  <si>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</si>
  <si>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</si>
  <si>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</si>
  <si>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</si>
  <si>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</si>
  <si>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</si>
  <si>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</si>
  <si>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</si>
  <si>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</si>
  <si>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</si>
  <si>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</si>
  <si>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</si>
  <si>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</si>
  <si>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</si>
  <si>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</si>
  <si>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</si>
  <si>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</si>
  <si>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</si>
  <si>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</si>
  <si>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</si>
  <si>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</si>
  <si>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</si>
  <si>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</si>
  <si>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</si>
  <si>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</si>
  <si>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</si>
  <si>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</si>
  <si>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</si>
  <si>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</si>
  <si>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</si>
  <si>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</si>
  <si>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</si>
  <si>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</si>
  <si>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</si>
  <si>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</si>
  <si>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</si>
  <si>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</si>
  <si>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</si>
  <si>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</si>
  <si>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</si>
  <si>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</si>
  <si>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</si>
  <si>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</si>
  <si>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</si>
  <si>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</si>
  <si>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</si>
  <si>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</si>
  <si>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</si>
  <si>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</si>
  <si>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</si>
  <si>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</si>
  <si>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</si>
  <si>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</si>
  <si>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</si>
  <si>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</si>
  <si>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</si>
  <si>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</si>
  <si>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</si>
  <si>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</si>
  <si>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</si>
  <si>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</si>
  <si>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</si>
  <si>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</si>
  <si>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</si>
  <si>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</si>
  <si>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</si>
  <si>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</si>
  <si>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</si>
  <si>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</si>
  <si>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</si>
  <si>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</si>
  <si>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</si>
  <si>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</si>
  <si>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</si>
  <si>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</si>
  <si>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</si>
  <si>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</si>
  <si>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</si>
  <si>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</si>
  <si>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</si>
  <si>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</si>
  <si>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</si>
  <si>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</si>
  <si>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</si>
  <si>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</si>
  <si>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</si>
  <si>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</si>
  <si>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</si>
  <si>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</si>
  <si>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</si>
  <si>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</si>
  <si>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</si>
  <si>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</si>
  <si>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</si>
  <si>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</si>
  <si>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</si>
  <si>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</si>
  <si>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</si>
  <si>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</si>
  <si>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</si>
  <si>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</si>
  <si>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</si>
  <si>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</si>
  <si>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</si>
  <si>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</si>
  <si>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</si>
  <si>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</si>
  <si>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</si>
  <si>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</si>
  <si>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</si>
  <si>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</si>
  <si>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</si>
  <si>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</si>
  <si>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</si>
  <si>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</si>
  <si>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</si>
  <si>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</si>
  <si>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</si>
  <si>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</si>
  <si>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</si>
  <si>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</si>
  <si>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</si>
  <si>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</si>
  <si>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</si>
  <si>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</si>
  <si>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</si>
  <si>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</si>
  <si>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</si>
  <si>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</si>
  <si>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</si>
  <si>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</si>
  <si>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</si>
  <si>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</si>
  <si>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</si>
  <si>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</si>
  <si>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</si>
  <si>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</si>
  <si>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</si>
  <si>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</si>
  <si>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</si>
  <si>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</si>
  <si>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</si>
  <si>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</si>
  <si>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</si>
  <si>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</si>
  <si>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</si>
  <si>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</si>
  <si>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</si>
  <si>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</si>
  <si>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</si>
  <si>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</si>
  <si>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</si>
  <si>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</si>
  <si>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</si>
  <si>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</si>
  <si>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</si>
  <si>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</si>
  <si>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</si>
  <si>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</si>
  <si>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</si>
  <si>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</si>
  <si>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</si>
  <si>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</si>
  <si>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</si>
  <si>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</si>
  <si>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</si>
  <si>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</si>
  <si>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</si>
  <si>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</si>
  <si>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</si>
  <si>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</si>
  <si>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</si>
  <si>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</si>
  <si>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</si>
  <si>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</si>
  <si>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</si>
  <si>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</si>
  <si>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</si>
  <si>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</si>
  <si>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</si>
  <si>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</si>
  <si>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</si>
  <si>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</si>
  <si>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</si>
  <si>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</si>
  <si>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</si>
  <si>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</si>
  <si>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</si>
  <si>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</si>
  <si>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</si>
  <si>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</si>
  <si>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</si>
  <si>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</si>
  <si>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</si>
  <si>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</si>
  <si>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</si>
  <si>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</si>
  <si>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</si>
  <si>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</si>
  <si>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</si>
  <si>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</si>
  <si>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</si>
  <si>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</si>
  <si>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</si>
  <si>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</si>
  <si>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</si>
  <si>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</si>
  <si>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</si>
  <si>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</si>
  <si>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</si>
  <si>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</si>
  <si>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</si>
  <si>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</si>
  <si>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</si>
  <si>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</si>
  <si>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</si>
  <si>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</si>
  <si>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</si>
  <si>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</si>
  <si>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</si>
  <si>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</si>
  <si>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</si>
  <si>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</si>
  <si>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</si>
  <si>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</si>
  <si>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</si>
  <si>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</si>
  <si>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</si>
  <si>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</si>
  <si>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</si>
  <si>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</si>
  <si>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</si>
  <si>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</si>
  <si>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</si>
  <si>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</si>
  <si>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</si>
  <si>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</si>
  <si>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</si>
  <si>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</si>
  <si>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</si>
  <si>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</si>
  <si>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</si>
  <si>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</si>
  <si>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</si>
  <si>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</si>
  <si>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</si>
  <si>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</si>
  <si>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</si>
  <si>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</si>
  <si>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</si>
  <si>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</si>
  <si>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</si>
  <si>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</si>
  <si>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</si>
  <si>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</si>
  <si>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</si>
  <si>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</si>
  <si>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</si>
  <si>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</si>
  <si>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</si>
  <si>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</si>
  <si>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</si>
  <si>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</si>
  <si>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</si>
  <si>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</si>
  <si>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</si>
  <si>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</si>
  <si>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</si>
  <si>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</si>
  <si>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</si>
  <si>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</si>
  <si>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</si>
  <si>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</si>
  <si>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</si>
  <si>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</si>
  <si>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</si>
  <si>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</si>
  <si>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</si>
  <si>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</si>
  <si>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</si>
  <si>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</si>
  <si>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</si>
  <si>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</si>
  <si>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</si>
  <si>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</si>
  <si>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</si>
  <si>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</si>
  <si>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</si>
  <si>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</si>
  <si>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</si>
  <si>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</si>
  <si>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</si>
  <si>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</si>
  <si>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</si>
  <si>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</si>
  <si>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</si>
  <si>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</si>
  <si>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</si>
  <si>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</si>
  <si>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</si>
  <si>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</si>
  <si>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</si>
  <si>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</si>
  <si>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</si>
  <si>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</si>
  <si>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</si>
  <si>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</si>
  <si>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</si>
  <si>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</si>
  <si>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</si>
  <si>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</si>
  <si>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</si>
  <si>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</si>
  <si>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</si>
  <si>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</si>
  <si>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</si>
  <si>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</si>
  <si>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</si>
  <si>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</si>
  <si>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</si>
  <si>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</si>
  <si>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</si>
  <si>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</si>
  <si>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</si>
  <si>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</si>
  <si>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</si>
  <si>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</si>
  <si>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</si>
  <si>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</si>
  <si>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</si>
  <si>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</si>
  <si>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</si>
  <si>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</si>
  <si>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</si>
  <si>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</si>
  <si>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</si>
  <si>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</si>
  <si>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</si>
  <si>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</si>
  <si>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</si>
  <si>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</si>
  <si>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</si>
  <si>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</si>
  <si>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</si>
  <si>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</si>
  <si>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</si>
  <si>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</si>
  <si>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</si>
  <si>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</si>
  <si>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</si>
  <si>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</si>
  <si>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</si>
  <si>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</si>
  <si>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</si>
  <si>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</si>
  <si>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</si>
  <si>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</si>
  <si>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</si>
  <si>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</si>
  <si>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</si>
  <si>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</si>
  <si>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</si>
  <si>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</si>
  <si>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</si>
  <si>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</si>
  <si>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</si>
  <si>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</si>
  <si>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</si>
  <si>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</si>
  <si>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</si>
  <si>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</si>
  <si>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</si>
  <si>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</si>
  <si>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</si>
  <si>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</si>
  <si>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</si>
  <si>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</si>
  <si>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</si>
  <si>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</si>
  <si>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</si>
  <si>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</si>
  <si>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</si>
  <si>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</si>
  <si>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</si>
  <si>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</si>
  <si>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</si>
  <si>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</si>
  <si>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</si>
  <si>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</si>
  <si>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</si>
  <si>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</si>
  <si>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</si>
  <si>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</si>
  <si>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</si>
  <si>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</si>
  <si>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</si>
  <si>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</si>
  <si>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</si>
  <si>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</si>
  <si>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</si>
  <si>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</si>
  <si>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</si>
  <si>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</si>
  <si>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</si>
  <si>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</si>
  <si>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</si>
  <si>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</si>
  <si>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</si>
  <si>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</si>
  <si>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</si>
  <si>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</si>
  <si>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</si>
  <si>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</si>
  <si>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</si>
  <si>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</si>
  <si>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</si>
  <si>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</si>
  <si>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</si>
  <si>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</si>
  <si>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</si>
  <si>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</si>
  <si>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</si>
  <si>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</si>
  <si>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</si>
  <si>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</si>
  <si>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</si>
  <si>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</si>
  <si>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</si>
  <si>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</si>
  <si>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</si>
  <si>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</si>
  <si>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</si>
  <si>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</si>
  <si>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</si>
  <si>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</si>
  <si>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</si>
  <si>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</si>
  <si>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</si>
  <si>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</si>
  <si>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</si>
  <si>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</si>
  <si>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</si>
  <si>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</si>
  <si>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</si>
  <si>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</si>
  <si>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</si>
  <si>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</si>
  <si>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</si>
  <si>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</si>
  <si>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</si>
  <si>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</si>
  <si>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</si>
  <si>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</si>
  <si>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</si>
  <si>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</si>
  <si>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</si>
  <si>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</si>
  <si>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</si>
  <si>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</si>
  <si>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</si>
  <si>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</si>
  <si>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</si>
  <si>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</si>
  <si>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</si>
  <si>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</si>
  <si>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</si>
  <si>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</si>
  <si>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</si>
  <si>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</si>
  <si>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</si>
  <si>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</si>
  <si>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</si>
  <si>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</si>
  <si>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</si>
  <si>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</si>
  <si>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</si>
  <si>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</si>
  <si>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</si>
  <si>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</si>
  <si>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</si>
  <si>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</si>
  <si>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</si>
  <si>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</si>
  <si>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</si>
  <si>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</si>
  <si>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</si>
  <si>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</si>
  <si>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</si>
  <si>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</si>
  <si>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</si>
  <si>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</si>
  <si>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</si>
  <si>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</si>
  <si>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</si>
  <si>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</si>
  <si>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</si>
  <si>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</si>
  <si>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</si>
  <si>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</si>
  <si>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</si>
  <si>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</si>
  <si>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</si>
  <si>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</si>
  <si>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</si>
  <si>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</si>
  <si>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</si>
  <si>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</si>
  <si>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</si>
  <si>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</si>
  <si>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</si>
  <si>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</si>
  <si>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</si>
  <si>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</si>
  <si>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</si>
  <si>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</si>
  <si>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</si>
  <si>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</si>
  <si>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</si>
  <si>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</si>
  <si>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</si>
  <si>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</si>
  <si>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</si>
  <si>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</si>
  <si>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</si>
  <si>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</si>
  <si>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</si>
  <si>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</si>
  <si>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</si>
  <si>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</si>
  <si>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</si>
  <si>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</si>
  <si>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</si>
  <si>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</si>
  <si>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</si>
  <si>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</si>
  <si>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</si>
  <si>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</si>
  <si>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</si>
  <si>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</si>
  <si>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</si>
  <si>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</si>
  <si>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</si>
  <si>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</si>
  <si>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</si>
  <si>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</si>
  <si>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</si>
  <si>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</si>
  <si>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</si>
  <si>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</si>
  <si>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</si>
  <si>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</si>
  <si>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</si>
  <si>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</si>
  <si>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</si>
  <si>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</si>
  <si>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</si>
  <si>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</si>
  <si>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</si>
  <si>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</si>
  <si>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</si>
  <si>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</si>
  <si>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</si>
  <si>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</si>
  <si>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</si>
  <si>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</si>
  <si>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</si>
  <si>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</si>
  <si>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</si>
  <si>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</si>
  <si>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</si>
  <si>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</si>
  <si>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</si>
  <si>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</si>
  <si>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</si>
  <si>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</si>
  <si>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</si>
  <si>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</si>
  <si>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</si>
  <si>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</si>
  <si>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</si>
  <si>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</si>
  <si>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</si>
  <si>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</si>
  <si>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</si>
  <si>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</si>
  <si>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</si>
  <si>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</si>
  <si>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</si>
  <si>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</si>
  <si>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</si>
  <si>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</si>
  <si>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</si>
  <si>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</si>
  <si>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</si>
  <si>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</si>
  <si>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</si>
  <si>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</si>
  <si>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</si>
  <si>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</si>
  <si>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</si>
  <si>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</si>
  <si>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</si>
  <si>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</si>
  <si>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</si>
  <si>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</si>
  <si>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</si>
  <si>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</si>
  <si>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</si>
  <si>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</si>
  <si>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</si>
  <si>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</si>
  <si>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</si>
  <si>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</si>
  <si>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</si>
  <si>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</si>
  <si>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</si>
  <si>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</si>
  <si>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</si>
  <si>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</si>
  <si>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</si>
  <si>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</si>
  <si>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</si>
  <si>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</si>
  <si>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</si>
  <si>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</si>
  <si>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</si>
  <si>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</si>
  <si>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</si>
  <si>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</si>
  <si>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</si>
  <si>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</si>
  <si>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</si>
  <si>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</si>
  <si>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</si>
  <si>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</si>
  <si>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</si>
  <si>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</si>
  <si>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</si>
  <si>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</si>
  <si>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</si>
  <si>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</si>
  <si>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</si>
  <si>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</si>
  <si>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</si>
  <si>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</si>
  <si>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</si>
  <si>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</si>
  <si>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</si>
  <si>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</si>
  <si>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</si>
  <si>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</si>
  <si>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</si>
  <si>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</si>
  <si>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</si>
  <si>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</si>
  <si>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</si>
  <si>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</si>
  <si>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</si>
  <si>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</si>
  <si>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</si>
  <si>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</si>
  <si>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</si>
  <si>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</si>
  <si>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</si>
  <si>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</si>
  <si>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</si>
  <si>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</si>
  <si>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</si>
  <si>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</si>
  <si>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</si>
  <si>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</si>
  <si>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</si>
  <si>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</si>
  <si>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</si>
  <si>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</si>
  <si>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</si>
  <si>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</si>
  <si>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</si>
  <si>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</si>
  <si>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</si>
  <si>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</si>
  <si>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</si>
  <si>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</si>
  <si>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</si>
  <si>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</si>
  <si>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</si>
  <si>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</si>
  <si>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</si>
  <si>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</si>
  <si>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</si>
  <si>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</si>
  <si>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</si>
  <si>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</si>
  <si>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</si>
  <si>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</si>
  <si>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</si>
  <si>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</si>
  <si>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</si>
  <si>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</si>
  <si>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</si>
  <si>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</si>
  <si>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</si>
  <si>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</si>
  <si>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</si>
  <si>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</si>
  <si>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</si>
  <si>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</si>
  <si>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</si>
  <si>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</si>
  <si>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</si>
  <si>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</si>
  <si>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</si>
  <si>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</si>
  <si>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</si>
  <si>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</si>
  <si>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</si>
  <si>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</si>
  <si>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</si>
  <si>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</si>
  <si>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</si>
  <si>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</si>
  <si>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</si>
  <si>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</si>
  <si>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</si>
  <si>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</si>
  <si>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</si>
  <si>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</si>
  <si>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</si>
  <si>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</si>
  <si>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</si>
  <si>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</si>
  <si>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</si>
  <si>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</si>
  <si>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</si>
  <si>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</si>
  <si>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</si>
  <si>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</si>
  <si>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</si>
  <si>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</si>
  <si>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</si>
  <si>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</si>
  <si>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</si>
  <si>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</si>
  <si>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</si>
  <si>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</si>
  <si>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</si>
  <si>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</si>
  <si>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</si>
  <si>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</si>
  <si>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</si>
  <si>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</si>
  <si>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</si>
  <si>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</si>
  <si>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</si>
  <si>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</si>
  <si>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</si>
  <si>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</si>
  <si>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</si>
  <si>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</si>
  <si>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</si>
  <si>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</si>
  <si>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</si>
  <si>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</si>
  <si>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</si>
  <si>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</si>
  <si>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</si>
  <si>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</si>
  <si>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</si>
  <si>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</si>
  <si>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</si>
  <si>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</si>
  <si>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</si>
  <si>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</si>
  <si>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</si>
  <si>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</si>
  <si>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</si>
  <si>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</si>
  <si>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</si>
  <si>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</si>
  <si>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</si>
  <si>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</si>
  <si>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</si>
  <si>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</si>
  <si>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</si>
  <si>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</si>
  <si>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</si>
  <si>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</si>
  <si>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</si>
  <si>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</si>
  <si>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</si>
  <si>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</si>
  <si>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</si>
  <si>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</si>
  <si>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</si>
  <si>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</si>
  <si>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</si>
  <si>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</si>
  <si>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</si>
  <si>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</si>
  <si>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</si>
  <si>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</si>
  <si>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</si>
  <si>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</si>
  <si>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</si>
  <si>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</si>
  <si>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</si>
  <si>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</si>
  <si>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</si>
  <si>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</si>
  <si>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</si>
  <si>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</si>
  <si>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</si>
  <si>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</si>
  <si>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</si>
  <si>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</si>
  <si>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</si>
  <si>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</si>
  <si>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</si>
  <si>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</si>
  <si>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</si>
  <si>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</si>
  <si>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</si>
  <si>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</si>
  <si>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</si>
  <si>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</si>
  <si>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</si>
  <si>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</si>
  <si>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</si>
  <si>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</si>
  <si>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</si>
  <si>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</si>
  <si>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</si>
  <si>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</si>
  <si>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</si>
  <si>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</si>
  <si>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</si>
  <si>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</si>
  <si>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</si>
  <si>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</si>
  <si>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</si>
  <si>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</si>
  <si>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</si>
  <si>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</si>
  <si>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</si>
  <si>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</si>
  <si>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</si>
  <si>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</si>
  <si>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</si>
  <si>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</si>
  <si>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</si>
  <si>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</si>
  <si>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</si>
  <si>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</si>
  <si>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</si>
  <si>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</si>
  <si>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</si>
  <si>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</si>
  <si>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</si>
  <si>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</si>
  <si>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</si>
  <si>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</si>
  <si>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</si>
  <si>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</si>
  <si>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</si>
  <si>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</si>
  <si>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</si>
  <si>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</si>
  <si>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</si>
  <si>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</si>
  <si>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</si>
  <si>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</si>
  <si>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</si>
  <si>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</si>
  <si>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</si>
  <si>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</si>
  <si>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</si>
  <si>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</si>
  <si>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</si>
  <si>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</si>
  <si>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</si>
  <si>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</si>
  <si>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</si>
  <si>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</si>
  <si>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</si>
  <si>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</si>
  <si>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</si>
  <si>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</si>
  <si>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</si>
  <si>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</si>
  <si>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</si>
  <si>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</si>
  <si>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</si>
  <si>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</si>
  <si>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</si>
  <si>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</si>
  <si>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</si>
  <si>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</si>
  <si>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</si>
  <si>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</si>
  <si>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</si>
  <si>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</si>
  <si>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</si>
  <si>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</si>
  <si>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</si>
  <si>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</si>
  <si>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</si>
  <si>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</si>
  <si>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</si>
  <si>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</si>
  <si>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</si>
  <si>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</si>
  <si>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</si>
  <si>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</si>
  <si>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</si>
  <si>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</si>
  <si>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</si>
  <si>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</si>
  <si>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</si>
  <si>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</si>
  <si>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</si>
  <si>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</si>
  <si>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</si>
  <si>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</si>
  <si>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</si>
  <si>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</si>
  <si>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</si>
  <si>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</si>
  <si>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</si>
  <si>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</si>
  <si>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</si>
  <si>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</si>
  <si>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</si>
  <si>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</si>
  <si>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</si>
  <si>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</si>
  <si>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</si>
  <si>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</si>
  <si>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</si>
  <si>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</si>
  <si>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</si>
  <si>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</si>
  <si>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</si>
  <si>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</si>
  <si>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</si>
  <si>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</si>
  <si>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</si>
  <si>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</si>
  <si>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</si>
  <si>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</si>
  <si>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</si>
  <si>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</si>
  <si>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</si>
  <si>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</si>
  <si>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</si>
  <si>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</si>
  <si>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</si>
  <si>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</si>
  <si>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</si>
  <si>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</si>
  <si>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</si>
  <si>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</si>
  <si>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</si>
  <si>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</si>
  <si>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</si>
  <si>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</si>
  <si>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</si>
  <si>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</si>
  <si>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</si>
  <si>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</si>
  <si>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</si>
  <si>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</si>
  <si>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</si>
  <si>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</si>
  <si>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</si>
  <si>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</si>
  <si>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</si>
  <si>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</si>
  <si>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</si>
  <si>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</si>
  <si>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</si>
  <si>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</si>
  <si>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</si>
  <si>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</si>
  <si>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</si>
  <si>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</si>
  <si>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</si>
  <si>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</si>
  <si>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</si>
  <si>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</si>
  <si>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</si>
  <si>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</si>
  <si>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</si>
  <si>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</si>
  <si>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</si>
  <si>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</si>
  <si>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</si>
  <si>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</si>
  <si>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</si>
  <si>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</si>
  <si>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</si>
  <si>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</si>
  <si>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</si>
  <si>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</si>
  <si>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</si>
  <si>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</si>
  <si>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</si>
  <si>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</si>
  <si>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</si>
  <si>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</si>
  <si>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</si>
  <si>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</si>
  <si>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</si>
  <si>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</si>
  <si>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</si>
  <si>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</si>
  <si>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</si>
  <si>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</si>
  <si>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</si>
  <si>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</si>
  <si>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</si>
  <si>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</si>
  <si>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</si>
  <si>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</si>
  <si>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</si>
  <si>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</si>
  <si>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</si>
  <si>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</si>
  <si>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</si>
  <si>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</si>
  <si>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</si>
  <si>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</si>
  <si>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</si>
  <si>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</si>
  <si>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</si>
  <si>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</si>
  <si>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</si>
  <si>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</si>
  <si>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</si>
  <si>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</si>
  <si>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</si>
  <si>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</si>
  <si>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</si>
  <si>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</si>
  <si>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</si>
  <si>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</si>
  <si>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</si>
  <si>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</si>
  <si>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</si>
  <si>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</si>
  <si>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</si>
  <si>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</si>
  <si>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</si>
  <si>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</si>
  <si>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</si>
  <si>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</si>
  <si>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</si>
  <si>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</si>
  <si>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</si>
  <si>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</si>
  <si>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</si>
  <si>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</si>
  <si>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</si>
  <si>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</si>
  <si>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</si>
  <si>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</si>
  <si>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</si>
  <si>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</si>
  <si>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</si>
  <si>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</si>
  <si>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</si>
  <si>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</si>
  <si>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</si>
  <si>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</si>
  <si>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</si>
  <si>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</si>
  <si>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</si>
  <si>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</si>
  <si>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</si>
  <si>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</si>
  <si>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</si>
  <si>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</si>
  <si>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</si>
  <si>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</si>
  <si>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</si>
  <si>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</si>
  <si>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</si>
  <si>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</si>
  <si>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</si>
  <si>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</si>
  <si>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</si>
  <si>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</si>
  <si>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</si>
  <si>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</si>
  <si>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</si>
  <si>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</si>
  <si>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</si>
  <si>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</si>
  <si>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</si>
  <si>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</si>
  <si>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</si>
  <si>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</si>
  <si>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</si>
  <si>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</si>
  <si>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</si>
  <si>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</si>
  <si>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</si>
  <si>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</si>
  <si>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</si>
  <si>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</si>
  <si>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</si>
  <si>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</si>
  <si>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</si>
  <si>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</si>
  <si>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</si>
  <si>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</si>
  <si>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</si>
  <si>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</si>
  <si>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</si>
  <si>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</si>
  <si>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</si>
  <si>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</si>
  <si>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</si>
  <si>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</si>
  <si>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</si>
  <si>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</si>
  <si>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</si>
  <si>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</si>
  <si>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</si>
  <si>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</si>
  <si>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</si>
  <si>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</si>
  <si>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</si>
  <si>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</si>
  <si>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</si>
  <si>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</si>
  <si>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</si>
  <si>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</si>
  <si>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</si>
  <si>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</si>
  <si>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</si>
  <si>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</si>
  <si>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</si>
  <si>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</si>
  <si>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</si>
  <si>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</si>
  <si>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</si>
  <si>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</si>
  <si>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</si>
  <si>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</si>
  <si>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</si>
  <si>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</si>
  <si>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</si>
  <si>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</si>
  <si>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</si>
  <si>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</si>
  <si>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</si>
  <si>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</si>
  <si>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</si>
  <si>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</si>
  <si>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</si>
  <si>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</si>
  <si>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</si>
  <si>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</si>
  <si>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</si>
  <si>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</si>
  <si>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</si>
  <si>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</si>
  <si>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</si>
  <si>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</si>
  <si>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</si>
  <si>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</si>
  <si>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</si>
  <si>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</si>
  <si>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</si>
  <si>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</si>
  <si>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</si>
  <si>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</si>
  <si>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</si>
  <si>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</si>
  <si>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</si>
  <si>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</si>
  <si>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</si>
  <si>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</si>
  <si>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</si>
  <si>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</si>
  <si>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</si>
  <si>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</si>
  <si>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</si>
  <si>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</si>
  <si>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</si>
  <si>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</si>
  <si>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</si>
  <si>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</si>
  <si>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</si>
  <si>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</si>
  <si>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</si>
  <si>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</si>
  <si>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</si>
  <si>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</si>
  <si>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</si>
  <si>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</si>
  <si>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</si>
  <si>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</si>
  <si>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</si>
  <si>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</si>
  <si>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</si>
  <si>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</si>
  <si>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</si>
  <si>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</si>
  <si>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</si>
  <si>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</si>
  <si>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</si>
  <si>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</si>
  <si>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</si>
  <si>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</si>
  <si>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</si>
  <si>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</si>
  <si>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</si>
  <si>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</si>
  <si>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</si>
  <si>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</si>
  <si>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</si>
  <si>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</si>
  <si>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</si>
  <si>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</si>
  <si>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</si>
  <si>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</si>
  <si>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</si>
  <si>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</si>
  <si>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</si>
  <si>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</si>
  <si>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</si>
  <si>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</si>
  <si>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</si>
  <si>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</si>
  <si>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</si>
  <si>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</si>
  <si>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</si>
  <si>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</si>
  <si>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</si>
  <si>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</si>
  <si>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</si>
  <si>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</si>
  <si>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</si>
  <si>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</si>
  <si>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</si>
  <si>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</si>
  <si>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</si>
  <si>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</si>
  <si>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</si>
  <si>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</si>
  <si>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</si>
  <si>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</si>
  <si>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</si>
  <si>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</si>
  <si>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</si>
  <si>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</si>
  <si>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</si>
  <si>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</si>
  <si>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</si>
  <si>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</si>
  <si>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</si>
  <si>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</si>
  <si>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</si>
  <si>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</si>
  <si>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</si>
  <si>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</si>
  <si>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</si>
  <si>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</si>
  <si>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</si>
  <si>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</si>
  <si>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</si>
  <si>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</si>
  <si>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</si>
  <si>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</si>
  <si>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</si>
  <si>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</si>
  <si>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</si>
  <si>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</si>
  <si>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</si>
  <si>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</si>
  <si>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</si>
  <si>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</si>
  <si>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</si>
  <si>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</si>
  <si>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</si>
  <si>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</si>
  <si>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</si>
  <si>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</si>
  <si>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</si>
  <si>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</si>
  <si>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</si>
  <si>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</si>
  <si>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</si>
  <si>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</si>
  <si>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</si>
  <si>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</si>
  <si>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</si>
  <si>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</si>
  <si>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</si>
  <si>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</si>
  <si>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</si>
  <si>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</si>
  <si>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</si>
  <si>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</si>
  <si>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</si>
  <si>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</si>
  <si>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</si>
  <si>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</si>
  <si>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</si>
  <si>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</si>
  <si>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</si>
  <si>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</si>
  <si>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</si>
  <si>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</si>
  <si>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</si>
  <si>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</si>
  <si>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</si>
  <si>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</si>
  <si>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</si>
  <si>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</si>
  <si>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</si>
  <si>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</si>
  <si>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</si>
  <si>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</si>
  <si>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</si>
  <si>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</si>
  <si>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</si>
  <si>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</si>
  <si>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</si>
  <si>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</si>
  <si>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</si>
  <si>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</si>
  <si>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</si>
  <si>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</si>
  <si>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</si>
  <si>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</si>
  <si>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</si>
  <si>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</si>
  <si>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</si>
  <si>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</si>
  <si>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</si>
  <si>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</si>
  <si>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</si>
  <si>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</si>
  <si>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</si>
  <si>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</si>
  <si>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</si>
  <si>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</si>
  <si>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</si>
  <si>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</si>
  <si>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</si>
  <si>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</si>
  <si>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</si>
  <si>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</si>
  <si>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</si>
  <si>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</si>
  <si>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</si>
  <si>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</si>
  <si>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</si>
  <si>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</si>
  <si>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</si>
  <si>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</si>
  <si>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</si>
  <si>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</si>
  <si>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</si>
  <si>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</si>
  <si>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</si>
  <si>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</si>
  <si>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</si>
  <si>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</si>
  <si>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</si>
  <si>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</si>
  <si>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</si>
  <si>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</si>
  <si>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</si>
  <si>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</si>
  <si>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</si>
  <si>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</si>
  <si>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</si>
  <si>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</si>
  <si>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</si>
  <si>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</si>
  <si>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</si>
  <si>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</si>
  <si>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</si>
  <si>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</si>
  <si>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</si>
  <si>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</si>
  <si>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</si>
  <si>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</si>
  <si>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</si>
  <si>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</si>
  <si>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</si>
  <si>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</si>
  <si>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</si>
  <si>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</si>
  <si>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</si>
  <si>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</si>
  <si>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</si>
  <si>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</si>
  <si>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</si>
  <si>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</si>
  <si>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</si>
  <si>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</si>
  <si>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</si>
  <si>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</si>
  <si>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</si>
  <si>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</si>
  <si>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</si>
  <si>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</si>
  <si>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</si>
  <si>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</si>
  <si>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</si>
  <si>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</si>
  <si>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</si>
  <si>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</si>
  <si>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</si>
  <si>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</si>
  <si>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</si>
  <si>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</si>
  <si>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</si>
  <si>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</si>
  <si>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</si>
  <si>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</si>
  <si>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</si>
  <si>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</si>
  <si>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</si>
  <si>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</si>
  <si>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</si>
  <si>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</si>
  <si>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</si>
  <si>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</si>
  <si>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</si>
  <si>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</si>
  <si>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</si>
  <si>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</si>
  <si>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</si>
  <si>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</si>
  <si>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</si>
  <si>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</si>
  <si>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</si>
  <si>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</si>
  <si>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</si>
  <si>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</si>
  <si>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</si>
  <si>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</si>
  <si>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</si>
  <si>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</si>
  <si>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</si>
  <si>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</si>
  <si>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</si>
  <si>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</si>
  <si>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</si>
  <si>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</si>
  <si>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</si>
  <si>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</si>
  <si>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</si>
  <si>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</si>
  <si>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</si>
  <si>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</si>
  <si>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</si>
  <si>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</si>
  <si>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</si>
  <si>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</si>
  <si>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</si>
  <si>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</si>
  <si>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</si>
  <si>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</si>
  <si>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</si>
  <si>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</si>
  <si>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</si>
  <si>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</si>
  <si>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</si>
  <si>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</si>
  <si>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</si>
  <si>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</si>
  <si>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</si>
  <si>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</si>
  <si>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</si>
  <si>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</si>
  <si>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</si>
  <si>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</si>
  <si>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</si>
  <si>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</si>
  <si>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</si>
  <si>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</si>
  <si>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</si>
  <si>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</si>
  <si>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</si>
  <si>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</si>
  <si>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</si>
  <si>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</si>
  <si>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</si>
  <si>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</si>
  <si>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</si>
  <si>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</si>
  <si>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</si>
  <si>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</si>
  <si>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</si>
  <si>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</si>
  <si>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</si>
  <si>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</si>
  <si>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</si>
  <si>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</si>
  <si>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</si>
  <si>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</si>
  <si>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</si>
  <si>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</si>
  <si>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</si>
  <si>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</si>
  <si>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</si>
  <si>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</si>
  <si>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</si>
  <si>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</si>
  <si>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</si>
  <si>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</si>
  <si>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</si>
  <si>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</si>
  <si>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</si>
  <si>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</si>
  <si>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</si>
  <si>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</si>
  <si>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</si>
  <si>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</si>
  <si>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</si>
  <si>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</si>
  <si>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</si>
  <si>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</si>
  <si>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</si>
  <si>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</si>
  <si>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</si>
  <si>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</si>
  <si>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</si>
  <si>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</si>
  <si>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</si>
  <si>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</si>
  <si>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</si>
  <si>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</si>
  <si>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</si>
  <si>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</si>
  <si>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</si>
  <si>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</si>
  <si>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</si>
  <si>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</si>
  <si>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</si>
  <si>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</si>
  <si>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</si>
  <si>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</si>
  <si>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</si>
  <si>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</si>
  <si>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</si>
  <si>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</si>
  <si>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</si>
  <si>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</si>
  <si>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</si>
  <si>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</si>
  <si>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</si>
  <si>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</si>
  <si>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</si>
  <si>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</si>
  <si>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</si>
  <si>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</si>
  <si>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</si>
  <si>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</si>
  <si>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</si>
  <si>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</si>
  <si>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</si>
  <si>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</si>
  <si>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</si>
  <si>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</si>
  <si>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</si>
  <si>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</si>
  <si>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</si>
  <si>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</si>
  <si>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</si>
  <si>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</si>
  <si>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</si>
  <si>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</si>
  <si>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</si>
  <si>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</si>
  <si>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</si>
  <si>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</si>
  <si>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</si>
  <si>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</si>
  <si>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</si>
  <si>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</si>
  <si>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</si>
  <si>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</si>
  <si>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</si>
  <si>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</si>
  <si>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</si>
  <si>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</si>
  <si>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</si>
  <si>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</si>
  <si>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</si>
  <si>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</si>
  <si>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</si>
  <si>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</si>
  <si>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</si>
  <si>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</si>
  <si>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</si>
  <si>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</si>
  <si>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</si>
  <si>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</si>
  <si>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</si>
  <si>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</si>
  <si>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</si>
  <si>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</si>
  <si>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</si>
  <si>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</si>
  <si>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</si>
  <si>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</si>
  <si>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</si>
  <si>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</si>
  <si>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</si>
  <si>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</si>
  <si>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</si>
  <si>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</si>
  <si>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</si>
  <si>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</si>
  <si>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</si>
  <si>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</si>
  <si>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</si>
  <si>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</si>
  <si>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</si>
  <si>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</si>
  <si>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</si>
  <si>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</si>
  <si>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</si>
  <si>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</si>
  <si>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</si>
  <si>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</si>
  <si>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</si>
  <si>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</si>
  <si>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</si>
  <si>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</si>
  <si>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</si>
  <si>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</si>
  <si>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</si>
  <si>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</si>
  <si>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</si>
  <si>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</si>
  <si>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</si>
  <si>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</si>
  <si>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</si>
  <si>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</si>
  <si>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</si>
  <si>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</si>
  <si>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</si>
  <si>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</si>
  <si>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</si>
  <si>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</si>
  <si>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</si>
  <si>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</si>
  <si>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</si>
  <si>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</si>
  <si>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</si>
  <si>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</si>
  <si>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</si>
  <si>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</si>
  <si>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</si>
  <si>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</si>
  <si>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</si>
  <si>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</si>
  <si>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</si>
  <si>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</si>
  <si>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</si>
  <si>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</si>
  <si>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</si>
  <si>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</si>
  <si>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</si>
  <si>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</si>
  <si>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</si>
  <si>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</si>
  <si>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</si>
  <si>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</si>
  <si>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</si>
  <si>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</si>
  <si>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</si>
  <si>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</si>
  <si>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</si>
  <si>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</si>
  <si>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</si>
  <si>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</si>
  <si>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</si>
  <si>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</si>
  <si>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</si>
  <si>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</si>
  <si>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</si>
  <si>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</si>
  <si>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</si>
  <si>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</si>
  <si>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</si>
  <si>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</si>
  <si>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</si>
  <si>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</si>
  <si>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</si>
  <si>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</si>
  <si>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</si>
  <si>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</si>
  <si>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</si>
  <si>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</si>
  <si>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</si>
  <si>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</si>
  <si>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</si>
  <si>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</si>
  <si>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</si>
  <si>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</si>
  <si>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</si>
  <si>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</si>
  <si>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</si>
  <si>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</si>
  <si>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</si>
  <si>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</si>
  <si>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</si>
  <si>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</si>
  <si>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</si>
  <si>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</si>
  <si>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</si>
  <si>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</si>
  <si>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</si>
  <si>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</si>
  <si>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</si>
  <si>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</si>
  <si>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</si>
  <si>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</si>
  <si>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</si>
  <si>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</si>
  <si>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</si>
  <si>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</si>
  <si>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</si>
  <si>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</si>
  <si>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</si>
  <si>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</si>
  <si>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</si>
  <si>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</si>
  <si>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</si>
  <si>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</si>
  <si>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</si>
  <si>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</si>
  <si>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</si>
  <si>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</si>
  <si>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</si>
  <si>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</si>
  <si>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</si>
  <si>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</si>
  <si>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</si>
  <si>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</si>
  <si>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</si>
  <si>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</si>
  <si>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</si>
  <si>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</si>
  <si>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</si>
  <si>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</si>
  <si>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</si>
  <si>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</si>
  <si>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</si>
  <si>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</si>
  <si>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</si>
  <si>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</si>
  <si>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</si>
  <si>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</si>
  <si>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</si>
  <si>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</si>
  <si>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</si>
  <si>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</si>
  <si>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</si>
  <si>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</si>
  <si>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</si>
  <si>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</si>
  <si>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</si>
  <si>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</si>
  <si>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</si>
  <si>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</si>
  <si>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</si>
  <si>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</si>
  <si>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</si>
  <si>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</si>
  <si>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</si>
  <si>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</si>
  <si>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</si>
  <si>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</si>
  <si>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</si>
  <si>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</si>
  <si>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</si>
  <si>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</si>
  <si>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</si>
  <si>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</si>
  <si>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</si>
  <si>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</si>
  <si>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</si>
  <si>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</si>
  <si>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</si>
  <si>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</si>
  <si>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</si>
  <si>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</si>
  <si>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</si>
  <si>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</si>
  <si>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</si>
  <si>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</si>
  <si>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</si>
  <si>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</si>
  <si>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</si>
  <si>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</si>
  <si>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</si>
  <si>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</si>
  <si>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</si>
  <si>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</si>
  <si>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</si>
  <si>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</si>
  <si>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</si>
  <si>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</si>
  <si>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</si>
  <si>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</si>
  <si>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</si>
  <si>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</si>
  <si>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</si>
  <si>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</si>
  <si>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</si>
  <si>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</si>
  <si>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</si>
  <si>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</si>
  <si>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</si>
  <si>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</si>
  <si>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</si>
  <si>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</si>
  <si>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</si>
  <si>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</si>
  <si>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</si>
  <si>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</si>
  <si>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</si>
  <si>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</si>
  <si>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</si>
  <si>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</si>
  <si>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</si>
  <si>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</si>
  <si>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</si>
  <si>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</si>
  <si>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</si>
  <si>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</si>
  <si>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</si>
  <si>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</si>
  <si>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</si>
  <si>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</si>
  <si>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</si>
  <si>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</si>
  <si>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</si>
  <si>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</si>
  <si>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</si>
  <si>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</si>
  <si>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</si>
  <si>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</si>
  <si>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</si>
  <si>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</si>
  <si>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</si>
  <si>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</si>
  <si>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</si>
  <si>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</si>
  <si>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</si>
  <si>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</si>
  <si>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</si>
  <si>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</si>
  <si>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</si>
  <si>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</si>
  <si>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</si>
  <si>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</si>
  <si>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</si>
  <si>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</si>
  <si>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</si>
  <si>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</si>
  <si>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</si>
  <si>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</si>
  <si>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</si>
  <si>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</si>
  <si>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</si>
  <si>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</si>
  <si>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</si>
  <si>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</si>
  <si>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</si>
  <si>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</si>
  <si>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</si>
  <si>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</si>
  <si>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</si>
  <si>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</si>
  <si>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</si>
  <si>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</si>
  <si>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</si>
  <si>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</si>
  <si>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</si>
  <si>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</si>
  <si>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</si>
  <si>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</si>
  <si>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</si>
  <si>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</si>
  <si>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</si>
  <si>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</si>
  <si>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</si>
  <si>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</si>
  <si>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</si>
  <si>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</si>
  <si>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</si>
  <si>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</si>
  <si>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</si>
  <si>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</si>
  <si>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</si>
  <si>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</si>
  <si>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</si>
  <si>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</si>
  <si>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</si>
  <si>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</si>
  <si>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</si>
  <si>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</si>
  <si>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</si>
  <si>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</si>
  <si>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</si>
  <si>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</si>
  <si>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</si>
  <si>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</si>
  <si>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</si>
  <si>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</si>
  <si>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</si>
  <si>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</si>
  <si>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</si>
  <si>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</si>
  <si>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</si>
  <si>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</si>
  <si>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</si>
  <si>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</si>
  <si>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</si>
  <si>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</si>
  <si>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</si>
  <si>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</si>
  <si>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</si>
  <si>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</si>
  <si>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</si>
  <si>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</si>
  <si>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</si>
  <si>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</si>
  <si>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</si>
  <si>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</si>
  <si>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</si>
  <si>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</si>
  <si>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</si>
  <si>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</si>
  <si>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</si>
  <si>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</si>
  <si>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</si>
  <si>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</si>
  <si>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</si>
  <si>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</si>
  <si>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</si>
  <si>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</si>
  <si>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</si>
  <si>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</si>
  <si>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</si>
  <si>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</si>
  <si>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</si>
  <si>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</si>
  <si>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</si>
  <si>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</si>
  <si>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</si>
  <si>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</si>
  <si>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</si>
  <si>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</si>
  <si>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</si>
  <si>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</si>
  <si>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</si>
  <si>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</si>
  <si>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</si>
  <si>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</si>
  <si>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</si>
  <si>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</si>
  <si>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</si>
  <si>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</si>
  <si>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</si>
  <si>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</si>
  <si>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</si>
  <si>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</si>
  <si>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</si>
  <si>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</si>
  <si>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</si>
  <si>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</si>
  <si>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</si>
  <si>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</si>
  <si>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</si>
  <si>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</si>
  <si>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</si>
  <si>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</si>
  <si>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</si>
  <si>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</si>
  <si>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</si>
  <si>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</si>
  <si>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</si>
  <si>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</si>
  <si>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</si>
  <si>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</si>
  <si>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</si>
  <si>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</si>
  <si>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</si>
  <si>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</si>
  <si>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</si>
  <si>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</si>
  <si>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</si>
  <si>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</si>
  <si>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</si>
  <si>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</si>
  <si>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</si>
  <si>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</si>
  <si>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</si>
  <si>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</si>
  <si>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</si>
  <si>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</si>
  <si>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</si>
  <si>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</si>
  <si>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</si>
  <si>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</si>
  <si>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</si>
  <si>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</si>
  <si>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</si>
  <si>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</si>
  <si>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</si>
  <si>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</si>
  <si>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</si>
  <si>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</si>
  <si>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</si>
  <si>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</si>
  <si>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</si>
  <si>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</si>
  <si>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</si>
  <si>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</si>
  <si>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</si>
  <si>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</si>
  <si>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</si>
  <si>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</si>
  <si>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</si>
  <si>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</si>
  <si>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</si>
  <si>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</si>
  <si>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</si>
  <si>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</si>
  <si>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</si>
  <si>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</si>
  <si>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</si>
  <si>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</si>
  <si>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</si>
  <si>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</si>
  <si>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</si>
  <si>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</si>
  <si>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</si>
  <si>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</si>
  <si>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</si>
  <si>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</si>
  <si>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</si>
  <si>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</si>
  <si>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</si>
  <si>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</si>
  <si>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</si>
  <si>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</si>
  <si>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</si>
  <si>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</si>
  <si>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</si>
  <si>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</si>
  <si>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</si>
  <si>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</si>
  <si>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</si>
  <si>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</si>
  <si>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</si>
  <si>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</si>
  <si>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</si>
  <si>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</si>
  <si>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</si>
  <si>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</si>
  <si>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</si>
  <si>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</si>
  <si>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</si>
  <si>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</si>
  <si>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</si>
  <si>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</si>
  <si>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</si>
  <si>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</si>
  <si>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</si>
  <si>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</si>
  <si>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</si>
  <si>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</si>
  <si>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</si>
  <si>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</si>
  <si>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</si>
  <si>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</si>
  <si>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</si>
  <si>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</si>
  <si>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</si>
  <si>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</si>
  <si>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</si>
  <si>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</si>
  <si>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</si>
  <si>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</si>
  <si>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</si>
  <si>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</si>
  <si>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</si>
  <si>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</si>
  <si>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</si>
  <si>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</si>
  <si>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</si>
  <si>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</si>
  <si>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</si>
  <si>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</si>
  <si>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</si>
  <si>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</si>
  <si>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</si>
  <si>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</si>
  <si>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</si>
  <si>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</si>
  <si>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</si>
  <si>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</si>
  <si>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</si>
  <si>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</si>
  <si>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</si>
  <si>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</si>
  <si>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</si>
  <si>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</si>
  <si>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</si>
  <si>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</si>
  <si>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</si>
  <si>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</si>
  <si>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</si>
  <si>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</si>
  <si>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</si>
  <si>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</si>
  <si>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</si>
  <si>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</si>
  <si>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</si>
  <si>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</si>
  <si>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</si>
  <si>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</si>
  <si>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</si>
  <si>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</si>
  <si>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</si>
  <si>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</si>
  <si>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</si>
  <si>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</si>
  <si>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</si>
  <si>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</si>
  <si>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</si>
  <si>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</si>
  <si>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</si>
  <si>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</si>
  <si>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</si>
  <si>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</si>
  <si>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</si>
  <si>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</si>
  <si>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</si>
  <si>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</si>
  <si>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</si>
  <si>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</si>
  <si>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</si>
  <si>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</si>
  <si>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</si>
  <si>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</si>
  <si>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</si>
  <si>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</si>
  <si>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</si>
  <si>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</si>
  <si>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</si>
  <si>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</si>
  <si>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</si>
  <si>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</si>
  <si>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</si>
  <si>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</si>
  <si>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</si>
  <si>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</si>
  <si>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</si>
  <si>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</si>
  <si>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</si>
  <si>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</si>
  <si>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</si>
  <si>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</si>
  <si>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</si>
  <si>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</si>
  <si>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</si>
  <si>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</si>
  <si>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</si>
  <si>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</si>
  <si>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</si>
  <si>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</si>
  <si>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</si>
  <si>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</si>
  <si>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</si>
  <si>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</si>
  <si>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</si>
  <si>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</si>
  <si>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</si>
  <si>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</si>
  <si>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</si>
  <si>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</si>
  <si>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</si>
  <si>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</si>
  <si>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</si>
  <si>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</si>
  <si>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</si>
  <si>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</si>
  <si>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</si>
  <si>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</si>
  <si>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</si>
  <si>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</si>
  <si>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</si>
  <si>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</si>
  <si>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</si>
  <si>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</si>
  <si>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</si>
  <si>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</si>
  <si>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</si>
  <si>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</si>
  <si>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</si>
  <si>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</si>
  <si>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</si>
  <si>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</si>
  <si>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</si>
  <si>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</si>
  <si>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</si>
  <si>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</si>
  <si>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</si>
  <si>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</si>
  <si>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</si>
  <si>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</si>
  <si>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</si>
  <si>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</si>
  <si>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</si>
  <si>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</si>
  <si>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</si>
  <si>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</si>
  <si>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</si>
  <si>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</si>
  <si>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</si>
  <si>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</si>
  <si>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</si>
  <si>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</si>
  <si>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</si>
  <si>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</si>
  <si>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</si>
  <si>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</si>
  <si>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</si>
  <si>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</si>
  <si>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</si>
  <si>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</si>
  <si>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</si>
  <si>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</si>
  <si>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</si>
  <si>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</si>
  <si>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</si>
  <si>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</si>
  <si>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</si>
  <si>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</si>
  <si>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</si>
  <si>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</si>
  <si>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</si>
  <si>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</si>
  <si>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</si>
  <si>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</si>
  <si>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</si>
  <si>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</si>
  <si>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</si>
  <si>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</si>
  <si>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</si>
  <si>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</si>
  <si>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</si>
  <si>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</si>
  <si>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</si>
  <si>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</si>
  <si>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</si>
  <si>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</si>
  <si>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</si>
  <si>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</si>
  <si>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</si>
  <si>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</si>
  <si>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</si>
  <si>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</si>
  <si>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</si>
  <si>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</si>
  <si>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</si>
  <si>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</si>
  <si>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</si>
  <si>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</si>
  <si>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</si>
  <si>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</si>
  <si>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</si>
  <si>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</si>
  <si>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</si>
  <si>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</si>
  <si>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</si>
  <si>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</si>
  <si>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</si>
  <si>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</si>
  <si>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</si>
  <si>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</si>
  <si>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</si>
  <si>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</si>
  <si>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</si>
  <si>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</si>
  <si>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</si>
  <si>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</si>
  <si>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</si>
  <si>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</si>
  <si>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</si>
  <si>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</si>
  <si>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</si>
  <si>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</si>
  <si>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</si>
  <si>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</si>
  <si>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</si>
  <si>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</si>
  <si>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</si>
  <si>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</si>
  <si>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</si>
  <si>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</si>
  <si>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</si>
  <si>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</si>
  <si>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</si>
  <si>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</si>
  <si>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</si>
  <si>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</si>
  <si>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</si>
  <si>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</si>
  <si>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</si>
  <si>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</si>
  <si>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</si>
  <si>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</si>
  <si>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</si>
  <si>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</si>
  <si>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</si>
  <si>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</si>
  <si>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</si>
  <si>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</si>
  <si>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</si>
  <si>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</si>
  <si>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</si>
  <si>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</si>
  <si>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</si>
  <si>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</si>
  <si>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</si>
  <si>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</si>
  <si>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</si>
  <si>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</si>
  <si>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</si>
  <si>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</si>
  <si>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</si>
  <si>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</si>
  <si>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</si>
  <si>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</si>
  <si>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</si>
  <si>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</si>
  <si>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</si>
  <si>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</si>
  <si>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</si>
  <si>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</si>
  <si>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</si>
  <si>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</si>
  <si>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</si>
  <si>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</si>
  <si>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</si>
  <si>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</si>
  <si>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</si>
  <si>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</si>
  <si>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</si>
  <si>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</si>
  <si>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</si>
  <si>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</si>
  <si>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</si>
  <si>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</si>
  <si>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</si>
  <si>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</si>
  <si>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</si>
  <si>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</si>
  <si>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</si>
  <si>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</si>
  <si>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</si>
  <si>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</si>
  <si>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</si>
  <si>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</si>
  <si>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</si>
  <si>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</si>
  <si>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</si>
  <si>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</si>
  <si>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</si>
  <si>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</si>
  <si>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</si>
  <si>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</si>
  <si>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</si>
  <si>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</si>
  <si>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</si>
  <si>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</si>
  <si>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</si>
  <si>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</si>
  <si>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</si>
  <si>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</si>
  <si>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</si>
  <si>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</si>
  <si>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</si>
  <si>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</si>
  <si>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</si>
  <si>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</si>
  <si>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</si>
  <si>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</si>
  <si>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</si>
  <si>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</si>
  <si>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</si>
  <si>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</si>
  <si>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</si>
  <si>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</si>
  <si>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</si>
  <si>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</si>
  <si>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</si>
  <si>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</si>
  <si>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</si>
  <si>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</si>
  <si>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</si>
  <si>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</si>
  <si>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</si>
  <si>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</si>
  <si>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</si>
  <si>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</si>
  <si>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</si>
  <si>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</si>
  <si>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</si>
  <si>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</si>
  <si>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</si>
  <si>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</si>
  <si>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</si>
  <si>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</si>
  <si>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</si>
  <si>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</si>
  <si>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</si>
  <si>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</si>
  <si>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</si>
  <si>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</si>
  <si>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</si>
  <si>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</si>
  <si>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</si>
  <si>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</si>
  <si>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</si>
  <si>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</si>
  <si>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</si>
  <si>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</si>
  <si>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</si>
  <si>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</si>
  <si>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</si>
  <si>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</si>
  <si>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</si>
  <si>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</si>
  <si>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</si>
  <si>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</si>
  <si>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</si>
  <si>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</si>
  <si>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</si>
  <si>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</si>
  <si>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</si>
  <si>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</si>
  <si>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</si>
  <si>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</si>
  <si>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</si>
  <si>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</si>
  <si>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</si>
  <si>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</si>
  <si>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</si>
  <si>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</si>
  <si>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</si>
  <si>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</si>
  <si>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</si>
  <si>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</si>
  <si>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</si>
  <si>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</si>
  <si>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</si>
  <si>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</si>
  <si>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</si>
  <si>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</si>
  <si>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</si>
  <si>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</si>
  <si>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</si>
  <si>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</si>
  <si>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</si>
  <si>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</si>
  <si>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</si>
  <si>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</si>
  <si>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</si>
  <si>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</si>
  <si>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</si>
  <si>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</si>
  <si>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</si>
  <si>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</si>
  <si>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</si>
  <si>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</si>
  <si>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</si>
  <si>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</si>
  <si>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</si>
  <si>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</si>
  <si>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</si>
  <si>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</si>
  <si>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</si>
  <si>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</si>
  <si>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</si>
  <si>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</si>
  <si>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</si>
  <si>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</si>
  <si>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</si>
  <si>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</si>
  <si>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</si>
  <si>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</si>
  <si>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</si>
  <si>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</si>
  <si>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</si>
  <si>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</si>
  <si>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</si>
  <si>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</si>
  <si>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</si>
  <si>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</si>
  <si>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</si>
  <si>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</si>
  <si>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</si>
  <si>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</si>
  <si>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</si>
  <si>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</si>
  <si>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</si>
  <si>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</si>
  <si>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</si>
  <si>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</si>
  <si>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</si>
  <si>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</si>
  <si>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</si>
  <si>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</si>
  <si>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</si>
  <si>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</si>
  <si>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</si>
  <si>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</si>
  <si>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</si>
  <si>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</si>
  <si>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</si>
  <si>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</si>
  <si>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</si>
  <si>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</si>
  <si>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</si>
  <si>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</si>
  <si>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</si>
  <si>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</si>
  <si>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</si>
  <si>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</si>
  <si>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</si>
  <si>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</si>
  <si>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</si>
  <si>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</si>
  <si>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</si>
  <si>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</si>
  <si>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</si>
  <si>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</si>
  <si>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</si>
  <si>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</si>
  <si>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</si>
  <si>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</si>
  <si>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</si>
  <si>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</si>
  <si>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</si>
  <si>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</si>
  <si>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</si>
  <si>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</si>
  <si>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</si>
  <si>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</si>
  <si>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</si>
  <si>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</si>
  <si>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</si>
  <si>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</si>
  <si>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</si>
  <si>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</si>
  <si>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</si>
  <si>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</si>
  <si>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</si>
  <si>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</si>
  <si>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</si>
  <si>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</si>
  <si>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</si>
  <si>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</si>
  <si>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</si>
  <si>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</si>
  <si>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</si>
  <si>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</si>
  <si>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</si>
  <si>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</si>
  <si>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</si>
  <si>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</si>
  <si>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</si>
  <si>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</si>
  <si>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</si>
  <si>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</si>
  <si>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</si>
  <si>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</si>
  <si>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</si>
  <si>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</si>
  <si>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</si>
  <si>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</si>
  <si>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</si>
  <si>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</si>
  <si>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</si>
  <si>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</si>
  <si>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</si>
  <si>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</si>
  <si>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</si>
  <si>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</si>
  <si>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</si>
  <si>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</si>
  <si>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</si>
  <si>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</si>
  <si>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</si>
  <si>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</si>
  <si>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</si>
  <si>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</si>
  <si>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</si>
  <si>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</si>
  <si>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</si>
  <si>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</si>
  <si>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</si>
  <si>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</si>
  <si>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</si>
  <si>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</si>
  <si>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</si>
  <si>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</si>
  <si>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</si>
  <si>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</si>
  <si>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</si>
  <si>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</si>
  <si>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</si>
  <si>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</si>
  <si>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</si>
  <si>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</si>
  <si>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</si>
  <si>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</si>
  <si>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</si>
  <si>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</si>
  <si>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</si>
  <si>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</si>
  <si>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</si>
  <si>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</si>
  <si>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</si>
  <si>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</si>
  <si>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</si>
  <si>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</si>
  <si>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</si>
  <si>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</si>
  <si>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</si>
  <si>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</si>
  <si>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</si>
  <si>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</si>
  <si>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</si>
  <si>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</si>
  <si>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</si>
  <si>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</si>
  <si>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</si>
  <si>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</si>
  <si>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</si>
  <si>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</si>
  <si>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</si>
  <si>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</si>
  <si>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</si>
  <si>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</si>
  <si>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</si>
  <si>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</si>
  <si>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</si>
  <si>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</si>
  <si>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</si>
  <si>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</si>
  <si>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</si>
  <si>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</si>
  <si>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</si>
  <si>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</si>
  <si>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</si>
  <si>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</si>
  <si>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</si>
  <si>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</si>
  <si>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</si>
  <si>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</si>
  <si>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</si>
  <si>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</si>
  <si>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</si>
  <si>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</si>
  <si>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</si>
  <si>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</si>
  <si>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</si>
  <si>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</si>
  <si>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</si>
  <si>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</si>
  <si>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</si>
  <si>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</si>
  <si>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</si>
  <si>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</si>
  <si>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</si>
  <si>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</si>
  <si>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</si>
  <si>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</si>
  <si>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</si>
  <si>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</si>
  <si>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</si>
  <si>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</si>
  <si>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</si>
  <si>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</si>
  <si>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</si>
  <si>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</si>
  <si>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</si>
  <si>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</si>
  <si>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</si>
  <si>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</si>
  <si>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</si>
  <si>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</si>
  <si>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</si>
  <si>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</si>
  <si>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</si>
  <si>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</si>
  <si>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</si>
  <si>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</si>
  <si>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</si>
  <si>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</si>
  <si>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</si>
  <si>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</si>
  <si>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</si>
  <si>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</si>
  <si>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</si>
  <si>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</si>
  <si>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</si>
  <si>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</si>
  <si>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</si>
  <si>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</si>
  <si>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</si>
  <si>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</si>
  <si>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</si>
  <si>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</si>
  <si>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</si>
  <si>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</si>
  <si>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</si>
  <si>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</si>
  <si>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</si>
  <si>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</si>
  <si>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</si>
  <si>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</si>
  <si>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</si>
  <si>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</si>
  <si>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</si>
  <si>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</si>
  <si>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</si>
  <si>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</si>
  <si>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</si>
  <si>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</si>
  <si>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</si>
  <si>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</si>
  <si>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</si>
  <si>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</si>
  <si>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</si>
  <si>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</si>
  <si>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</si>
  <si>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</si>
  <si>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</si>
  <si>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</si>
  <si>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</si>
  <si>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</si>
  <si>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</si>
  <si>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</si>
  <si>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</si>
  <si>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</si>
  <si>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</si>
  <si>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</si>
  <si>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</si>
  <si>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</si>
  <si>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</si>
  <si>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</si>
  <si>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</si>
  <si>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</si>
  <si>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</si>
  <si>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</si>
  <si>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</si>
  <si>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</si>
  <si>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</si>
  <si>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</si>
  <si>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</si>
  <si>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</si>
  <si>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</si>
  <si>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</si>
  <si>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</si>
  <si>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</si>
  <si>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</si>
  <si>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</si>
  <si>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</si>
  <si>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</si>
  <si>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</si>
  <si>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</si>
  <si>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</si>
  <si>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</si>
  <si>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</si>
  <si>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</si>
  <si>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</si>
  <si>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</si>
  <si>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</si>
  <si>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</si>
  <si>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</si>
  <si>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</si>
  <si>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</si>
  <si>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</si>
  <si>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</si>
  <si>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</si>
  <si>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</si>
  <si>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</si>
  <si>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</si>
  <si>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</si>
  <si>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</si>
  <si>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</si>
  <si>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</si>
  <si>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</si>
  <si>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</si>
  <si>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</si>
  <si>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</si>
  <si>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</si>
  <si>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</si>
  <si>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</si>
  <si>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</si>
  <si>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</si>
  <si>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</si>
  <si>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</si>
  <si>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</si>
  <si>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</si>
  <si>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</si>
  <si>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</si>
  <si>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</si>
  <si>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</si>
  <si>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</si>
  <si>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</si>
  <si>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</si>
  <si>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</si>
  <si>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</si>
  <si>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</si>
  <si>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</si>
  <si>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</si>
  <si>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</si>
  <si>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</si>
  <si>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</si>
  <si>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</si>
  <si>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</si>
  <si>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</si>
  <si>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</si>
  <si>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</si>
  <si>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</si>
  <si>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</si>
  <si>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</si>
  <si>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</si>
  <si>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</si>
  <si>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</si>
  <si>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</si>
  <si>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</si>
  <si>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</si>
  <si>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</si>
  <si>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</si>
  <si>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</si>
  <si>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</si>
  <si>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</si>
  <si>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</si>
  <si>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</si>
  <si>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</si>
  <si>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</si>
  <si>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</si>
  <si>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</si>
  <si>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</si>
  <si>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</si>
  <si>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</si>
  <si>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</si>
  <si>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</si>
  <si>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</si>
  <si>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</si>
  <si>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</si>
  <si>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</si>
  <si>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</si>
  <si>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</si>
  <si>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</si>
  <si>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</si>
  <si>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</si>
  <si>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</si>
  <si>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</si>
  <si>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</si>
  <si>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</si>
  <si>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</si>
  <si>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</si>
  <si>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</si>
  <si>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</si>
  <si>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</si>
  <si>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</si>
  <si>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</si>
  <si>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</si>
  <si>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</si>
  <si>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</si>
  <si>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</si>
  <si>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</si>
  <si>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</si>
  <si>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</si>
  <si>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</si>
  <si>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</si>
  <si>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</si>
  <si>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</si>
  <si>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</si>
  <si>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</si>
  <si>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</si>
  <si>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</si>
  <si>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</si>
  <si>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</si>
  <si>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</si>
  <si>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</si>
  <si>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</si>
  <si>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</si>
  <si>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</si>
  <si>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</si>
  <si>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</si>
  <si>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</si>
  <si>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</si>
  <si>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</si>
  <si>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</si>
  <si>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</si>
  <si>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</si>
  <si>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</si>
  <si>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</si>
  <si>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</si>
  <si>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</si>
  <si>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</si>
  <si>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</si>
  <si>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</si>
  <si>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</si>
  <si>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</si>
  <si>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</si>
  <si>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</si>
  <si>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</si>
  <si>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</si>
  <si>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</si>
  <si>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</si>
  <si>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</si>
  <si>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</si>
  <si>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</si>
  <si>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</si>
  <si>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</si>
  <si>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</si>
  <si>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</si>
  <si>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</si>
  <si>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</si>
  <si>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</si>
  <si>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</si>
  <si>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</si>
  <si>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</si>
  <si>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</si>
  <si>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</si>
  <si>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</si>
  <si>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</si>
  <si>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</si>
  <si>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</si>
  <si>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</si>
  <si>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</si>
  <si>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</si>
  <si>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</si>
  <si>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</si>
  <si>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</si>
  <si>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</si>
  <si>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</si>
  <si>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</si>
  <si>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</si>
  <si>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</si>
  <si>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</si>
  <si>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</si>
  <si>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</si>
  <si>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</si>
  <si>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</si>
  <si>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</si>
  <si>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</si>
  <si>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</si>
  <si>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</si>
  <si>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</si>
  <si>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</si>
  <si>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</si>
  <si>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</si>
  <si>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</si>
  <si>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</si>
  <si>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</si>
  <si>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</si>
  <si>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</si>
  <si>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</si>
  <si>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</si>
  <si>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</si>
  <si>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</si>
  <si>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</si>
  <si>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</si>
  <si>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</si>
  <si>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</si>
  <si>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</si>
  <si>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</si>
  <si>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</si>
  <si>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</si>
  <si>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</si>
  <si>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</si>
  <si>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</si>
  <si>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</si>
  <si>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</si>
  <si>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</si>
  <si>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</si>
  <si>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</si>
  <si>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</si>
  <si>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</si>
  <si>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</si>
  <si>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</si>
  <si>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</si>
  <si>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</si>
  <si>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</si>
  <si>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</si>
  <si>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</si>
  <si>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</si>
  <si>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</si>
  <si>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</si>
  <si>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</si>
  <si>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</si>
  <si>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</si>
  <si>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</si>
  <si>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</si>
  <si>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</si>
  <si>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</si>
  <si>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</si>
  <si>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</si>
  <si>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</si>
  <si>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</si>
  <si>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</si>
  <si>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</si>
  <si>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</si>
  <si>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</si>
  <si>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</si>
  <si>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</si>
  <si>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</si>
  <si>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</si>
  <si>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</si>
  <si>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</si>
  <si>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</si>
  <si>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</si>
  <si>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</si>
  <si>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</si>
  <si>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</si>
  <si>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</si>
  <si>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</si>
  <si>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</si>
  <si>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</si>
  <si>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</si>
  <si>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</si>
  <si>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</si>
  <si>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</si>
  <si>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</si>
  <si>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</si>
  <si>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</si>
  <si>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</si>
  <si>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</si>
  <si>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</si>
  <si>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</si>
  <si>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</si>
  <si>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</si>
  <si>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</si>
  <si>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</si>
  <si>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</si>
  <si>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</si>
  <si>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</si>
  <si>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</si>
  <si>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</si>
  <si>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</si>
  <si>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</si>
  <si>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</si>
  <si>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</si>
  <si>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</si>
  <si>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</si>
  <si>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</si>
  <si>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</si>
  <si>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</si>
  <si>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</si>
  <si>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</si>
  <si>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</si>
  <si>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</si>
  <si>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</si>
  <si>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</si>
  <si>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</si>
  <si>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</si>
  <si>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</si>
  <si>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</si>
  <si>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</si>
  <si>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</si>
  <si>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</si>
  <si>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</si>
  <si>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</si>
  <si>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</si>
  <si>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</si>
  <si>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</si>
  <si>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</si>
  <si>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</si>
  <si>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</si>
  <si>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</si>
  <si>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</si>
  <si>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</si>
  <si>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</si>
  <si>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</si>
  <si>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</si>
  <si>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</si>
  <si>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</si>
  <si>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</si>
  <si>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</si>
  <si>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</si>
  <si>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</si>
  <si>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</si>
  <si>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</si>
  <si>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</si>
  <si>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</si>
  <si>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</si>
  <si>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</si>
  <si>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</si>
  <si>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</si>
  <si>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</si>
  <si>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</si>
  <si>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</si>
  <si>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</si>
  <si>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</si>
  <si>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</si>
  <si>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</si>
  <si>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</si>
  <si>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</si>
  <si>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</si>
  <si>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</si>
  <si>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</si>
  <si>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</si>
  <si>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</si>
  <si>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</si>
  <si>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</si>
  <si>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</si>
  <si>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</si>
  <si>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</si>
  <si>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</si>
  <si>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</si>
  <si>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</si>
  <si>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</si>
  <si>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</si>
  <si>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</si>
  <si>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</si>
  <si>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</si>
  <si>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</si>
  <si>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</si>
  <si>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</si>
  <si>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</si>
  <si>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</si>
  <si>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</si>
  <si>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</si>
  <si>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</si>
  <si>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</si>
  <si>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</si>
  <si>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</si>
  <si>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</si>
  <si>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</si>
  <si>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</si>
  <si>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</si>
  <si>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</si>
  <si>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</si>
  <si>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</si>
  <si>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</si>
  <si>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</si>
  <si>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</si>
  <si>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</si>
  <si>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</si>
  <si>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</si>
  <si>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</si>
  <si>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</si>
  <si>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</si>
  <si>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</si>
  <si>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</si>
  <si>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</si>
  <si>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</si>
  <si>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</si>
  <si>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</si>
  <si>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</si>
  <si>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</si>
  <si>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</si>
  <si>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</si>
  <si>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</si>
  <si>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</si>
  <si>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</si>
  <si>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</si>
  <si>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</si>
  <si>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</si>
  <si>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</si>
  <si>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</si>
  <si>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</si>
  <si>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</si>
  <si>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</si>
  <si>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</si>
  <si>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</si>
  <si>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</si>
  <si>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</si>
  <si>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</si>
  <si>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</si>
  <si>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</si>
  <si>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</si>
  <si>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</si>
  <si>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</si>
  <si>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</si>
  <si>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</si>
  <si>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</si>
  <si>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</si>
  <si>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</si>
  <si>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</si>
  <si>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</si>
  <si>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</si>
  <si>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</si>
  <si>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</si>
  <si>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</si>
  <si>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</si>
  <si>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</si>
  <si>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</si>
  <si>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</si>
  <si>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</si>
  <si>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</si>
  <si>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</si>
  <si>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</si>
  <si>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</si>
  <si>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</si>
  <si>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</si>
  <si>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</si>
  <si>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</si>
  <si>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</si>
  <si>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</si>
  <si>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</si>
  <si>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</si>
  <si>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</si>
  <si>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</si>
  <si>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</si>
  <si>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</si>
  <si>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</si>
  <si>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</si>
  <si>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</si>
  <si>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</si>
  <si>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</si>
  <si>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</si>
  <si>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</si>
  <si>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</si>
  <si>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</si>
  <si>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</si>
  <si>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</si>
  <si>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</si>
  <si>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</si>
  <si>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</si>
  <si>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</si>
  <si>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</si>
  <si>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</si>
  <si>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</si>
  <si>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</si>
  <si>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</si>
  <si>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</si>
  <si>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</si>
  <si>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</si>
  <si>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</si>
  <si>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</si>
  <si>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</si>
  <si>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</si>
  <si>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</si>
  <si>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</si>
  <si>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</si>
  <si>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</si>
  <si>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</si>
  <si>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</si>
  <si>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</si>
  <si>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</si>
  <si>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</si>
  <si>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</si>
  <si>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</si>
  <si>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</si>
  <si>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</si>
  <si>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</si>
  <si>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</si>
  <si>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</si>
  <si>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</si>
  <si>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</si>
  <si>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</si>
  <si>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</si>
  <si>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</si>
  <si>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</si>
  <si>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</si>
  <si>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</si>
  <si>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</si>
  <si>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</si>
  <si>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</si>
  <si>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</si>
  <si>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</si>
  <si>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</si>
  <si>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</si>
  <si>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</si>
  <si>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</si>
  <si>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</si>
  <si>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</si>
  <si>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</si>
  <si>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</si>
  <si>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</si>
  <si>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</si>
  <si>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</si>
  <si>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</si>
  <si>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</si>
  <si>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</si>
  <si>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</si>
  <si>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</si>
  <si>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</si>
  <si>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</si>
  <si>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</si>
  <si>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</si>
  <si>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</si>
  <si>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</si>
  <si>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</si>
  <si>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</si>
  <si>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</si>
  <si>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</si>
  <si>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</si>
  <si>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</si>
  <si>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</si>
  <si>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</si>
  <si>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</si>
  <si>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</si>
  <si>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</si>
  <si>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</si>
  <si>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</si>
  <si>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</si>
  <si>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</si>
  <si>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</si>
  <si>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</si>
  <si>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</si>
  <si>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</si>
  <si>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</si>
  <si>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</si>
  <si>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</si>
  <si>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</si>
  <si>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</si>
  <si>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</si>
  <si>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</si>
  <si>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</si>
  <si>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</si>
  <si>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</si>
  <si>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</si>
  <si>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</si>
  <si>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</si>
  <si>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</si>
  <si>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</si>
  <si>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</si>
  <si>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</si>
  <si>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</si>
  <si>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</si>
  <si>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</si>
  <si>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</si>
  <si>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</si>
  <si>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</si>
  <si>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</si>
  <si>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</si>
  <si>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</si>
  <si>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</si>
  <si>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</si>
  <si>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</si>
  <si>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</si>
  <si>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</si>
  <si>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</si>
  <si>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</si>
  <si>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</si>
  <si>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</si>
  <si>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</si>
  <si>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</si>
  <si>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</si>
  <si>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</si>
  <si>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</si>
  <si>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</si>
  <si>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</si>
  <si>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</si>
  <si>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</si>
  <si>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</si>
  <si>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</si>
  <si>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</si>
  <si>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</si>
  <si>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</si>
  <si>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</si>
  <si>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</si>
  <si>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</si>
  <si>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</si>
  <si>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</si>
  <si>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</si>
  <si>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</si>
  <si>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</si>
  <si>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</si>
  <si>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</si>
  <si>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</si>
  <si>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</si>
  <si>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</si>
  <si>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</si>
  <si>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</si>
  <si>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</si>
  <si>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</si>
  <si>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</si>
  <si>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</si>
  <si>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</si>
  <si>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</si>
  <si>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</si>
  <si>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</si>
  <si>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</si>
  <si>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</si>
  <si>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</si>
  <si>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</si>
  <si>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</si>
  <si>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</si>
  <si>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</si>
  <si>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</si>
  <si>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</si>
  <si>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</si>
  <si>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</si>
  <si>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</si>
  <si>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</si>
  <si>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</si>
  <si>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</si>
  <si>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</si>
  <si>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</si>
  <si>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</si>
  <si>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</si>
  <si>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</si>
  <si>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</si>
  <si>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</si>
  <si>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</si>
  <si>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</si>
  <si>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</si>
  <si>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</si>
  <si>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</si>
  <si>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</si>
  <si>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</si>
  <si>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</si>
  <si>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</si>
  <si>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</si>
  <si>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</si>
  <si>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</si>
  <si>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</si>
  <si>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</si>
  <si>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</si>
  <si>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</si>
  <si>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</si>
  <si>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</si>
  <si>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</si>
  <si>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</si>
  <si>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</si>
  <si>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</si>
  <si>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</si>
  <si>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</si>
  <si>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</si>
  <si>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</si>
  <si>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</si>
  <si>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</si>
  <si>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</si>
  <si>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</si>
  <si>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</si>
  <si>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</si>
  <si>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</si>
  <si>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</si>
  <si>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</si>
  <si>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</si>
  <si>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</si>
  <si>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</si>
  <si>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</si>
  <si>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</si>
  <si>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</si>
  <si>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</si>
  <si>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</si>
  <si>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</si>
  <si>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</si>
  <si>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</si>
  <si>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</si>
  <si>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</si>
  <si>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</si>
  <si>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</si>
  <si>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</si>
  <si>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</si>
  <si>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</si>
  <si>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</si>
  <si>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</si>
  <si>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</si>
  <si>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</si>
  <si>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</si>
  <si>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</si>
  <si>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</si>
  <si>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</si>
  <si>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</si>
  <si>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</si>
  <si>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</si>
  <si>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</si>
  <si>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</si>
  <si>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</si>
  <si>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</si>
  <si>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</si>
  <si>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</si>
  <si>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</si>
  <si>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</si>
  <si>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</si>
  <si>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</si>
  <si>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</si>
  <si>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</si>
  <si>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</si>
  <si>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</si>
  <si>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</si>
  <si>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</si>
  <si>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</si>
  <si>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</si>
  <si>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</si>
  <si>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</si>
  <si>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</si>
  <si>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</si>
  <si>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</si>
  <si>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</si>
  <si>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</si>
  <si>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</si>
  <si>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</si>
  <si>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</si>
  <si>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</si>
  <si>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</si>
  <si>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</si>
  <si>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</si>
  <si>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</si>
  <si>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</si>
  <si>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</si>
  <si>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</si>
  <si>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</si>
  <si>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</si>
  <si>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</si>
  <si>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</si>
  <si>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</si>
  <si>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</si>
  <si>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</si>
  <si>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</si>
  <si>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</si>
  <si>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</si>
  <si>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</si>
  <si>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</si>
  <si>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</si>
  <si>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</si>
  <si>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</si>
  <si>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</si>
  <si>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</si>
  <si>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</si>
  <si>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</si>
  <si>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</si>
  <si>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</si>
  <si>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</si>
  <si>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</si>
  <si>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</si>
  <si>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</si>
  <si>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</si>
  <si>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</si>
  <si>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</si>
  <si>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</si>
  <si>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</si>
  <si>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</si>
  <si>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</si>
  <si>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</si>
  <si>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</si>
  <si>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</si>
  <si>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</si>
  <si>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</si>
  <si>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</si>
  <si>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</si>
  <si>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</si>
  <si>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</si>
  <si>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</si>
  <si>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</si>
  <si>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</si>
  <si>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</si>
  <si>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</si>
  <si>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</si>
  <si>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</si>
  <si>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</si>
  <si>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</si>
  <si>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</si>
  <si>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</si>
  <si>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</si>
  <si>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</si>
  <si>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</si>
  <si>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</si>
  <si>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</si>
  <si>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</si>
  <si>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</si>
  <si>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</si>
  <si>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</si>
  <si>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</si>
  <si>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</si>
  <si>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</si>
  <si>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</si>
  <si>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</si>
  <si>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</si>
  <si>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</si>
  <si>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</si>
  <si>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</si>
  <si>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</si>
  <si>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</si>
  <si>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</si>
  <si>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</si>
  <si>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</si>
  <si>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</si>
  <si>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</si>
  <si>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</si>
  <si>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</si>
  <si>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</si>
  <si>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</si>
  <si>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</si>
  <si>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</si>
  <si>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</si>
  <si>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</si>
  <si>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</si>
  <si>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</si>
  <si>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</si>
  <si>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</si>
  <si>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</si>
  <si>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</si>
  <si>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</si>
  <si>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</si>
  <si>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</si>
  <si>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</si>
  <si>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</si>
  <si>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</si>
  <si>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</si>
  <si>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</si>
  <si>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</si>
  <si>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</si>
  <si>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</si>
  <si>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</si>
  <si>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</si>
  <si>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</si>
  <si>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</si>
  <si>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</si>
  <si>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</si>
  <si>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</si>
  <si>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</si>
  <si>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</si>
  <si>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</si>
  <si>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</si>
  <si>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</si>
  <si>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</si>
  <si>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</si>
  <si>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</si>
  <si>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</si>
  <si>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</si>
  <si>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</si>
  <si>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</si>
  <si>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</si>
  <si>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</si>
  <si>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</si>
  <si>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</si>
  <si>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</si>
  <si>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</si>
  <si>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</si>
  <si>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</si>
  <si>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</si>
  <si>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</si>
  <si>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</si>
  <si>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</si>
  <si>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</si>
  <si>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</si>
  <si>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</si>
  <si>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</si>
  <si>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</si>
  <si>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</si>
  <si>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</si>
  <si>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</si>
  <si>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</si>
  <si>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</si>
  <si>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</si>
  <si>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</si>
  <si>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</si>
  <si>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</si>
  <si>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</si>
  <si>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</si>
  <si>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</si>
  <si>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</si>
  <si>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</si>
  <si>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</si>
  <si>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</si>
  <si>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</si>
  <si>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</si>
  <si>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</si>
  <si>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</si>
  <si>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</si>
  <si>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</si>
  <si>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</si>
  <si>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</si>
  <si>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</si>
  <si>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</si>
  <si>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</si>
  <si>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</si>
  <si>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</si>
  <si>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</si>
  <si>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</si>
  <si>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</si>
  <si>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</si>
  <si>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</si>
  <si>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</si>
  <si>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</si>
  <si>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</si>
  <si>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</si>
  <si>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</si>
  <si>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</si>
  <si>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</si>
  <si>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</si>
  <si>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</si>
  <si>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</si>
  <si>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</si>
  <si>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</si>
  <si>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</si>
  <si>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</si>
  <si>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</si>
  <si>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</si>
  <si>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</si>
  <si>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</si>
  <si>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</si>
  <si>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</si>
  <si>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</si>
  <si>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</si>
  <si>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</si>
  <si>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</si>
  <si>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</si>
  <si>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</si>
  <si>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</si>
  <si>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</si>
  <si>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</si>
  <si>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</si>
  <si>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</si>
  <si>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</si>
  <si>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</si>
  <si>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</si>
  <si>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</si>
  <si>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</si>
  <si>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</si>
  <si>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</si>
  <si>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</si>
  <si>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</si>
  <si>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</si>
  <si>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</si>
  <si>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</si>
  <si>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</si>
  <si>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</si>
  <si>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</si>
  <si>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</si>
  <si>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</si>
  <si>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</si>
  <si>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</si>
  <si>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</si>
  <si>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</si>
  <si>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</si>
  <si>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</si>
  <si>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</si>
  <si>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</si>
  <si>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</si>
  <si>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</si>
  <si>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</si>
  <si>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</si>
  <si>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</si>
  <si>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</si>
  <si>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</si>
  <si>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</si>
  <si>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</si>
  <si>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</si>
  <si>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</si>
  <si>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</si>
  <si>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</si>
  <si>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</si>
  <si>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</si>
  <si>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</si>
  <si>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</si>
  <si>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</si>
  <si>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</si>
  <si>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</si>
  <si>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</si>
  <si>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</si>
  <si>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</si>
  <si>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</si>
  <si>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</si>
  <si>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</si>
  <si>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</si>
  <si>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</si>
  <si>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</si>
  <si>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</si>
  <si>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</si>
  <si>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</si>
  <si>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</si>
  <si>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</si>
  <si>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</si>
  <si>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</si>
  <si>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</si>
  <si>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</si>
  <si>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</si>
  <si>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</si>
  <si>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</si>
  <si>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</si>
  <si>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</si>
  <si>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</si>
  <si>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</si>
  <si>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</si>
  <si>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</si>
  <si>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</si>
  <si>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</si>
  <si>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</si>
  <si>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</si>
  <si>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</si>
  <si>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</si>
  <si>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</si>
  <si>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</si>
  <si>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</si>
  <si>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</si>
  <si>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</si>
  <si>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</si>
  <si>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</si>
  <si>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</si>
  <si>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</si>
  <si>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</si>
  <si>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</si>
  <si>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</si>
  <si>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</si>
  <si>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</si>
  <si>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</si>
  <si>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</si>
  <si>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</si>
  <si>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</si>
  <si>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</si>
  <si>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</si>
  <si>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</si>
  <si>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</si>
  <si>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</si>
  <si>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</si>
  <si>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</si>
  <si>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</si>
  <si>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</si>
  <si>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</si>
  <si>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</si>
  <si>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</si>
  <si>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</si>
  <si>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</si>
  <si>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</si>
  <si>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</si>
  <si>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</si>
  <si>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</si>
  <si>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</si>
  <si>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</si>
  <si>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</si>
  <si>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</si>
  <si>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</si>
  <si>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</si>
  <si>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</si>
  <si>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</si>
  <si>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</si>
  <si>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</si>
  <si>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</si>
  <si>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</si>
  <si>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</si>
  <si>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</si>
  <si>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</si>
  <si>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</si>
  <si>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</si>
  <si>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</si>
  <si>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</si>
  <si>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</si>
  <si>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</si>
  <si>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</si>
  <si>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</si>
  <si>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</si>
  <si>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</si>
  <si>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</si>
  <si>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</si>
  <si>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</si>
  <si>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</si>
  <si>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</si>
  <si>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</si>
  <si>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</si>
  <si>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</si>
  <si>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</si>
  <si>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</si>
  <si>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</si>
  <si>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</si>
  <si>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</si>
  <si>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</si>
  <si>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</si>
  <si>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</si>
  <si>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</si>
  <si>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</si>
  <si>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</si>
  <si>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</si>
  <si>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</si>
  <si>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</si>
  <si>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</si>
  <si>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</si>
  <si>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</si>
  <si>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</si>
  <si>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</si>
  <si>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</si>
  <si>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</si>
  <si>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</si>
  <si>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</si>
  <si>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</si>
  <si>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</si>
  <si>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</si>
  <si>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</si>
  <si>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</si>
  <si>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</si>
  <si>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</si>
  <si>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</si>
  <si>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</si>
  <si>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</si>
  <si>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</si>
  <si>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</si>
  <si>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</si>
  <si>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</si>
  <si>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</si>
  <si>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</si>
  <si>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</si>
  <si>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</si>
  <si>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</si>
  <si>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</si>
  <si>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</si>
  <si>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</si>
  <si>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</si>
  <si>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</si>
  <si>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</si>
  <si>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</si>
  <si>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</si>
  <si>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</si>
  <si>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</si>
  <si>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</si>
  <si>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</si>
  <si>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</si>
  <si>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</si>
  <si>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</si>
  <si>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</si>
  <si>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</si>
  <si>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</si>
  <si>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</si>
  <si>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</si>
  <si>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</si>
  <si>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</si>
  <si>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</si>
  <si>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</si>
  <si>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</si>
  <si>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</si>
  <si>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</si>
  <si>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</si>
  <si>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</si>
  <si>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</si>
  <si>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</si>
  <si>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</si>
  <si>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</si>
  <si>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</si>
  <si>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</si>
  <si>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</si>
  <si>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</si>
  <si>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</si>
  <si>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</si>
  <si>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</si>
  <si>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</si>
  <si>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</si>
  <si>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</si>
  <si>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</si>
  <si>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</si>
  <si>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</si>
  <si>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</si>
  <si>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</si>
  <si>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</si>
  <si>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</si>
  <si>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</si>
  <si>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</si>
  <si>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</si>
  <si>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</si>
  <si>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</si>
  <si>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</si>
  <si>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</si>
  <si>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</si>
  <si>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</si>
  <si>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</si>
  <si>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</si>
  <si>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</si>
  <si>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</si>
  <si>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</si>
  <si>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</si>
  <si>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</si>
  <si>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</si>
  <si>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</si>
  <si>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</si>
  <si>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</si>
  <si>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</si>
  <si>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</si>
  <si>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</si>
  <si>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</si>
  <si>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</si>
  <si>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</si>
  <si>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</si>
  <si>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</si>
  <si>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</si>
  <si>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</si>
  <si>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</si>
  <si>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</si>
  <si>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</si>
  <si>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</si>
  <si>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</si>
  <si>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</si>
  <si>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</si>
  <si>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</si>
  <si>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</si>
  <si>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</si>
  <si>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</si>
  <si>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</si>
  <si>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</si>
  <si>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</si>
  <si>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</si>
  <si>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</si>
  <si>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</si>
  <si>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</si>
  <si>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</si>
  <si>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</si>
  <si>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</si>
  <si>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</si>
  <si>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</si>
  <si>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</si>
  <si>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</si>
  <si>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</si>
  <si>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</si>
  <si>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</si>
  <si>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</si>
  <si>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</si>
  <si>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</si>
  <si>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</si>
  <si>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</si>
  <si>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</si>
  <si>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</si>
  <si>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</si>
  <si>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</si>
  <si>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</si>
  <si>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</si>
  <si>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</si>
  <si>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</si>
  <si>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</si>
  <si>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</si>
  <si>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</si>
  <si>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</si>
  <si>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</si>
  <si>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</si>
  <si>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</si>
  <si>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</si>
  <si>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</si>
  <si>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</si>
  <si>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</si>
  <si>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</si>
  <si>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</si>
  <si>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</si>
  <si>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</si>
  <si>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</si>
  <si>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</si>
  <si>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</si>
  <si>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</si>
  <si>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</si>
  <si>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</si>
  <si>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</si>
  <si>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</si>
  <si>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</si>
  <si>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</si>
  <si>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</si>
  <si>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</si>
  <si>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</si>
  <si>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</si>
  <si>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</si>
  <si>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</si>
  <si>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</si>
  <si>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</si>
  <si>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</si>
  <si>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</si>
  <si>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</si>
  <si>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</si>
  <si>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</si>
  <si>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</si>
  <si>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</si>
  <si>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</si>
  <si>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</si>
  <si>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</si>
  <si>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</si>
  <si>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</si>
  <si>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</si>
  <si>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</si>
  <si>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</si>
  <si>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</si>
  <si>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</si>
  <si>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</si>
  <si>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</si>
  <si>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</si>
  <si>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</si>
  <si>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</si>
  <si>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</si>
  <si>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</si>
  <si>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</si>
  <si>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</si>
  <si>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</si>
  <si>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</si>
  <si>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</si>
  <si>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</si>
  <si>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</si>
  <si>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</si>
  <si>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</si>
  <si>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</si>
  <si>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</si>
  <si>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</si>
  <si>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</si>
  <si>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</si>
  <si>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</si>
  <si>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</si>
  <si>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</si>
  <si>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</si>
  <si>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</si>
  <si>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</si>
  <si>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</si>
  <si>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</si>
  <si>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</si>
  <si>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</si>
  <si>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</si>
  <si>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</si>
  <si>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</si>
  <si>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</si>
  <si>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</si>
  <si>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</si>
  <si>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</si>
  <si>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</si>
  <si>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</si>
  <si>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</si>
  <si>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</si>
  <si>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</si>
  <si>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</si>
  <si>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</si>
  <si>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</si>
  <si>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</si>
  <si>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</si>
  <si>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</si>
  <si>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</si>
  <si>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</si>
  <si>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</si>
  <si>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</si>
  <si>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</si>
  <si>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</si>
  <si>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</si>
  <si>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</si>
  <si>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</si>
  <si>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</si>
  <si>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</si>
  <si>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</si>
  <si>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</si>
  <si>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</si>
  <si>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</si>
  <si>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</si>
  <si>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</si>
  <si>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</si>
  <si>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</si>
  <si>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</si>
  <si>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</si>
  <si>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</si>
  <si>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</si>
  <si>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</si>
  <si>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</si>
  <si>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</si>
  <si>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</si>
  <si>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</si>
  <si>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</si>
  <si>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</si>
  <si>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</si>
  <si>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</si>
  <si>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</si>
  <si>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</si>
  <si>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</si>
  <si>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</si>
  <si>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</si>
  <si>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</si>
  <si>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</si>
  <si>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</si>
  <si>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</si>
  <si>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</si>
  <si>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</si>
  <si>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</si>
  <si>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</si>
  <si>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</si>
  <si>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</si>
  <si>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</si>
  <si>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</si>
  <si>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</si>
  <si>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</si>
  <si>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</si>
  <si>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</si>
  <si>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</si>
  <si>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</si>
  <si>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</si>
  <si>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</si>
  <si>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</si>
  <si>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</si>
  <si>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</si>
  <si>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</si>
  <si>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</si>
  <si>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</si>
  <si>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</si>
  <si>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</si>
  <si>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</si>
  <si>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</si>
  <si>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</si>
  <si>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</si>
  <si>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</si>
  <si>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</si>
  <si>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</si>
  <si>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</si>
  <si>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</si>
  <si>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</si>
  <si>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</si>
  <si>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</si>
  <si>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</si>
  <si>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</si>
  <si>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</si>
  <si>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</si>
  <si>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</si>
  <si>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</si>
  <si>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</si>
  <si>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</si>
  <si>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</si>
  <si>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</si>
  <si>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</si>
  <si>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</si>
  <si>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</si>
  <si>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</si>
  <si>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</si>
  <si>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</si>
  <si>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</si>
  <si>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</si>
  <si>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</si>
  <si>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</si>
  <si>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</si>
  <si>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</si>
  <si>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</si>
  <si>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</si>
  <si>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</si>
  <si>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</si>
  <si>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</si>
  <si>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</si>
  <si>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</si>
  <si>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</si>
  <si>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</si>
  <si>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</si>
  <si>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</si>
  <si>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</si>
  <si>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</si>
  <si>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</si>
  <si>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</si>
  <si>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</si>
  <si>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</si>
  <si>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</si>
  <si>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</si>
  <si>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</si>
  <si>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</si>
  <si>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</si>
  <si>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</si>
  <si>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</si>
  <si>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</si>
  <si>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</si>
  <si>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</si>
  <si>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</si>
  <si>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</si>
  <si>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</si>
  <si>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</si>
  <si>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</si>
  <si>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</si>
  <si>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</si>
  <si>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</si>
  <si>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</si>
  <si>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</si>
  <si>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</si>
  <si>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</si>
  <si>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</si>
  <si>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</si>
  <si>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</si>
  <si>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</si>
  <si>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</si>
  <si>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</si>
  <si>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</si>
  <si>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</si>
  <si>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</si>
  <si>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</si>
  <si>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</si>
  <si>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</si>
  <si>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</si>
  <si>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</si>
  <si>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</si>
  <si>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</si>
  <si>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</si>
  <si>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</si>
  <si>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</si>
  <si>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</si>
  <si>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</si>
  <si>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</si>
  <si>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</si>
  <si>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</si>
  <si>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</si>
  <si>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</si>
  <si>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</si>
  <si>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</si>
  <si>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</si>
  <si>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</si>
  <si>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</si>
  <si>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</si>
  <si>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</si>
  <si>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</si>
  <si>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</si>
  <si>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</si>
  <si>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</si>
  <si>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</si>
  <si>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</si>
  <si>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</si>
  <si>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</si>
  <si>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</si>
  <si>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</si>
  <si>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</si>
  <si>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</si>
  <si>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</si>
  <si>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</si>
  <si>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</si>
  <si>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</si>
  <si>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</si>
  <si>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</si>
  <si>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</si>
  <si>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</si>
  <si>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</si>
  <si>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</si>
  <si>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</si>
  <si>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</si>
  <si>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</si>
  <si>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</si>
  <si>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</si>
  <si>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</si>
  <si>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</si>
  <si>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</si>
  <si>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</si>
  <si>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</si>
  <si>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</si>
  <si>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</si>
  <si>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</si>
  <si>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</si>
  <si>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</si>
  <si>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</si>
  <si>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</si>
  <si>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</si>
  <si>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</si>
  <si>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</si>
  <si>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</si>
  <si>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</si>
  <si>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</si>
  <si>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</si>
  <si>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</si>
  <si>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</si>
  <si>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</si>
  <si>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</si>
  <si>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</si>
  <si>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</si>
  <si>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</si>
  <si>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</si>
  <si>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</si>
  <si>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</si>
  <si>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</si>
  <si>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</si>
  <si>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</si>
  <si>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</si>
  <si>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</si>
  <si>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</si>
  <si>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</si>
  <si>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</si>
  <si>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</si>
  <si>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</si>
  <si>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</si>
  <si>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</si>
  <si>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</si>
  <si>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</si>
  <si>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</si>
  <si>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</si>
  <si>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</si>
  <si>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</si>
  <si>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</si>
  <si>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</si>
  <si>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</si>
  <si>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</si>
  <si>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</si>
  <si>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</si>
  <si>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</si>
  <si>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</si>
  <si>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</si>
  <si>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</si>
  <si>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</si>
  <si>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</si>
  <si>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</si>
  <si>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</si>
  <si>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</si>
  <si>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</si>
  <si>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</si>
  <si>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</si>
  <si>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</si>
  <si>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</si>
  <si>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</si>
  <si>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</si>
  <si>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</si>
  <si>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</si>
  <si>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</si>
  <si>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</si>
  <si>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</si>
  <si>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</si>
  <si>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</si>
  <si>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</si>
  <si>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</si>
  <si>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</si>
  <si>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</si>
  <si>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</si>
  <si>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</si>
  <si>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</si>
  <si>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</si>
  <si>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</si>
  <si>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</si>
  <si>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</si>
  <si>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</si>
  <si>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</si>
  <si>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</si>
  <si>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</si>
  <si>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</si>
  <si>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</si>
  <si>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</si>
  <si>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</si>
  <si>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</si>
  <si>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</si>
  <si>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</si>
  <si>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</si>
  <si>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</si>
  <si>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</si>
  <si>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</si>
  <si>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</si>
  <si>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</si>
  <si>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</si>
  <si>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</si>
  <si>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</si>
  <si>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</si>
  <si>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</si>
  <si>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</si>
  <si>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</si>
  <si>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</si>
  <si>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</si>
  <si>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</si>
  <si>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</si>
  <si>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</si>
  <si>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</si>
  <si>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</si>
  <si>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</si>
  <si>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</si>
  <si>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</si>
  <si>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</si>
  <si>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</si>
  <si>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</si>
  <si>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</si>
  <si>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</si>
  <si>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</si>
  <si>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</si>
  <si>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</si>
  <si>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</si>
  <si>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</si>
  <si>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</si>
  <si>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</si>
  <si>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</si>
  <si>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</si>
  <si>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</si>
  <si>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</si>
  <si>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</si>
  <si>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</si>
  <si>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</si>
  <si>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</si>
  <si>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</si>
  <si>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</si>
  <si>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</si>
  <si>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</si>
  <si>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</si>
  <si>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</si>
  <si>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</si>
  <si>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</si>
  <si>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</si>
  <si>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</si>
  <si>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</si>
  <si>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</si>
  <si>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</si>
  <si>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</si>
  <si>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</si>
  <si>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</si>
  <si>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</si>
  <si>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</si>
  <si>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</si>
  <si>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</si>
  <si>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</si>
  <si>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</si>
  <si>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</si>
  <si>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</si>
  <si>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</si>
  <si>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</si>
  <si>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</si>
  <si>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</si>
  <si>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</si>
  <si>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</si>
  <si>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</si>
  <si>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</si>
  <si>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</si>
  <si>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</si>
  <si>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</si>
  <si>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</si>
  <si>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</si>
  <si>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</si>
  <si>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</si>
  <si>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</si>
  <si>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</si>
  <si>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</si>
  <si>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</si>
  <si>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</si>
  <si>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</si>
  <si>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</si>
  <si>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</si>
  <si>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</si>
  <si>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</si>
  <si>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</si>
  <si>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</si>
  <si>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</si>
  <si>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</si>
  <si>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</si>
  <si>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</si>
  <si>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</si>
  <si>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</si>
  <si>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</si>
  <si>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</si>
  <si>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</si>
  <si>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</si>
  <si>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</si>
  <si>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</si>
  <si>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</si>
  <si>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</si>
  <si>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</si>
  <si>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</si>
  <si>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</si>
  <si>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</si>
  <si>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</si>
  <si>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</si>
  <si>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</si>
  <si>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</si>
  <si>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</si>
  <si>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</si>
  <si>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</si>
  <si>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</si>
  <si>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</si>
  <si>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</si>
  <si>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</si>
  <si>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</si>
  <si>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</si>
  <si>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</si>
  <si>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</si>
  <si>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</si>
  <si>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</si>
  <si>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</si>
  <si>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</si>
  <si>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</si>
  <si>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</si>
  <si>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</si>
  <si>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</si>
  <si>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</si>
  <si>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</si>
  <si>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</si>
  <si>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</si>
  <si>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</si>
  <si>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</si>
  <si>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</si>
  <si>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</si>
  <si>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</si>
  <si>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</si>
  <si>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</si>
  <si>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</si>
  <si>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</si>
  <si>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</si>
  <si>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</si>
  <si>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</si>
  <si>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</si>
  <si>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</si>
  <si>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</si>
  <si>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</si>
  <si>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</si>
  <si>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</si>
  <si>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</si>
  <si>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</si>
  <si>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</si>
  <si>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</si>
  <si>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</si>
  <si>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</si>
  <si>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</si>
  <si>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</si>
  <si>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</si>
  <si>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</si>
  <si>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</si>
  <si>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</si>
  <si>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</si>
  <si>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</si>
  <si>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</si>
  <si>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</si>
  <si>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</si>
  <si>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</si>
  <si>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</si>
  <si>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</si>
  <si>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</si>
  <si>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</si>
  <si>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</si>
  <si>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</si>
  <si>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</si>
  <si>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</si>
  <si>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</si>
  <si>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</si>
  <si>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</si>
  <si>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</si>
  <si>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</si>
  <si>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</si>
  <si>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</si>
  <si>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</si>
  <si>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</si>
  <si>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</si>
  <si>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</si>
  <si>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</si>
  <si>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</si>
  <si>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</si>
  <si>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</si>
  <si>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</si>
  <si>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</si>
  <si>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</si>
  <si>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</si>
  <si>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</si>
  <si>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</si>
  <si>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</si>
  <si>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</si>
  <si>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</si>
  <si>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</si>
  <si>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</si>
  <si>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</si>
  <si>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</si>
  <si>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</si>
  <si>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</si>
  <si>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</si>
  <si>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</si>
  <si>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</si>
  <si>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</si>
  <si>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</si>
  <si>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</si>
  <si>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</si>
  <si>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</si>
  <si>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</si>
  <si>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</si>
  <si>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</si>
  <si>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</si>
  <si>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</si>
  <si>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</si>
  <si>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</si>
  <si>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</si>
  <si>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</si>
  <si>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</si>
  <si>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</si>
  <si>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</si>
  <si>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</si>
  <si>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</si>
  <si>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</si>
  <si>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</si>
  <si>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</si>
  <si>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</si>
  <si>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</si>
  <si>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</si>
  <si>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</si>
  <si>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</si>
  <si>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</si>
  <si>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</si>
  <si>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</si>
  <si>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</si>
  <si>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</si>
  <si>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</si>
  <si>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</si>
  <si>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</si>
  <si>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</si>
  <si>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</si>
  <si>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</si>
  <si>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</si>
  <si>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</si>
  <si>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</si>
  <si>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</si>
  <si>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</si>
  <si>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</si>
  <si>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</si>
  <si>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</si>
  <si>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</si>
  <si>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</si>
  <si>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</si>
  <si>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</si>
  <si>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</si>
  <si>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</si>
  <si>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</si>
  <si>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</si>
  <si>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</si>
  <si>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</si>
  <si>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</si>
  <si>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</si>
  <si>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</si>
  <si>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</si>
  <si>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</si>
  <si>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</si>
  <si>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</si>
  <si>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</si>
  <si>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</si>
  <si>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</si>
  <si>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</si>
  <si>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</si>
  <si>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</si>
  <si>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</si>
  <si>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</si>
  <si>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</si>
  <si>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</si>
  <si>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</si>
  <si>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</si>
  <si>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</si>
  <si>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</si>
  <si>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</si>
  <si>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</si>
  <si>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</si>
  <si>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</si>
  <si>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</si>
  <si>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</si>
  <si>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</si>
  <si>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</si>
  <si>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</si>
  <si>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</si>
  <si>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</si>
  <si>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</si>
  <si>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</si>
  <si>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</si>
  <si>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</si>
  <si>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</si>
  <si>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</si>
  <si>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</si>
  <si>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</si>
  <si>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</si>
  <si>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</si>
  <si>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</si>
  <si>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</si>
  <si>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</si>
  <si>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</si>
  <si>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</si>
  <si>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</si>
  <si>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</si>
  <si>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</si>
  <si>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</si>
  <si>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</si>
  <si>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</si>
  <si>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</si>
  <si>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</si>
  <si>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</si>
  <si>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</si>
  <si>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</si>
  <si>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</si>
  <si>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</si>
  <si>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</si>
  <si>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</si>
  <si>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</si>
  <si>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</si>
  <si>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</si>
  <si>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</si>
  <si>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</si>
  <si>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</si>
  <si>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</si>
  <si>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</si>
  <si>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</si>
  <si>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</si>
  <si>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</si>
  <si>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</si>
  <si>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</si>
  <si>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</si>
  <si>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</si>
  <si>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</si>
  <si>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</si>
  <si>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</si>
  <si>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</si>
  <si>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</si>
  <si>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</si>
  <si>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</si>
  <si>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</si>
  <si>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</si>
  <si>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</si>
  <si>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</si>
  <si>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</si>
  <si>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</si>
  <si>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</si>
  <si>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</si>
  <si>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</si>
  <si>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</si>
  <si>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</si>
  <si>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</si>
  <si>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</si>
  <si>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</si>
  <si>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</si>
  <si>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</si>
  <si>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</si>
  <si>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</si>
  <si>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</si>
  <si>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</si>
  <si>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</si>
  <si>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</si>
  <si>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</si>
  <si>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</si>
  <si>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</si>
  <si>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</si>
  <si>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</si>
  <si>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</si>
  <si>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</si>
  <si>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</si>
  <si>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</si>
  <si>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</si>
  <si>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</si>
  <si>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</si>
  <si>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</si>
  <si>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</si>
  <si>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</si>
  <si>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</si>
  <si>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</si>
  <si>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</si>
  <si>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</si>
  <si>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</si>
  <si>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</si>
  <si>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</si>
  <si>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</si>
  <si>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</si>
  <si>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</si>
  <si>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</si>
  <si>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</si>
  <si>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</si>
  <si>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</si>
  <si>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</si>
  <si>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</si>
  <si>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</si>
  <si>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</si>
  <si>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</si>
  <si>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</si>
  <si>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</si>
  <si>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</si>
  <si>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</si>
  <si>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</si>
  <si>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</si>
  <si>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</si>
  <si>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</si>
  <si>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</si>
  <si>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</si>
  <si>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</si>
  <si>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</si>
  <si>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</si>
  <si>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</si>
  <si>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</si>
  <si>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</si>
  <si>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</si>
  <si>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</si>
  <si>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</si>
  <si>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</si>
  <si>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</si>
  <si>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</si>
  <si>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</si>
  <si>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</si>
  <si>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</si>
  <si>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</si>
  <si>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</si>
  <si>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</si>
  <si>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</si>
  <si>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</si>
  <si>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</si>
  <si>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</si>
  <si>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</si>
  <si>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</si>
  <si>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</si>
  <si>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</si>
  <si>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</si>
  <si>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</si>
  <si>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</si>
  <si>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</si>
  <si>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</si>
  <si>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</si>
  <si>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</si>
  <si>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</si>
  <si>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</si>
  <si>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</si>
  <si>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</si>
  <si>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</si>
  <si>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</si>
  <si>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</si>
  <si>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</si>
  <si>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</si>
  <si>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</si>
  <si>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</si>
  <si>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</si>
  <si>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</si>
  <si>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</si>
  <si>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</si>
  <si>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</si>
  <si>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</si>
  <si>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</si>
  <si>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</si>
  <si>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</si>
  <si>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</si>
  <si>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</si>
  <si>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</si>
  <si>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</si>
  <si>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</si>
  <si>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</si>
  <si>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</si>
  <si>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</si>
  <si>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</si>
  <si>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</si>
  <si>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</si>
  <si>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</si>
  <si>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</si>
  <si>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</si>
  <si>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</si>
  <si>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</si>
  <si>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</si>
  <si>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</si>
  <si>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</si>
  <si>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</si>
  <si>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</si>
  <si>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</si>
  <si>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</si>
  <si>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</si>
  <si>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</si>
  <si>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</si>
  <si>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</si>
  <si>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</si>
  <si>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</si>
  <si>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</si>
  <si>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</si>
  <si>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</si>
  <si>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</si>
  <si>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</si>
  <si>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</si>
  <si>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</si>
  <si>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</si>
  <si>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</si>
  <si>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</si>
  <si>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</si>
  <si>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</si>
  <si>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</si>
  <si>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</si>
  <si>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</si>
  <si>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</si>
  <si>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</si>
  <si>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</si>
  <si>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</si>
  <si>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</si>
  <si>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</si>
  <si>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</si>
  <si>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</si>
  <si>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</si>
  <si>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</si>
  <si>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</si>
  <si>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</si>
  <si>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</si>
  <si>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</si>
  <si>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</si>
  <si>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</si>
  <si>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</si>
  <si>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</si>
  <si>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</si>
  <si>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</si>
  <si>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</si>
  <si>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</si>
  <si>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</si>
  <si>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</si>
  <si>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</si>
  <si>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</si>
  <si>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</si>
  <si>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</si>
  <si>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</si>
  <si>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</si>
  <si>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</si>
  <si>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</si>
  <si>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</si>
  <si>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</si>
  <si>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</si>
  <si>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</si>
  <si>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</si>
  <si>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</si>
  <si>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</si>
  <si>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</si>
  <si>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</si>
  <si>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</si>
  <si>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</si>
  <si>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</si>
  <si>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</si>
  <si>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</si>
  <si>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</si>
  <si>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</si>
  <si>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</si>
  <si>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</si>
  <si>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</si>
  <si>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</si>
  <si>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</si>
  <si>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</si>
  <si>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</si>
  <si>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</si>
  <si>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</si>
  <si>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</si>
  <si>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</si>
  <si>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</si>
  <si>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</si>
  <si>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</si>
  <si>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</si>
  <si>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</si>
  <si>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</si>
  <si>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</si>
  <si>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</si>
  <si>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</si>
  <si>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</si>
  <si>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</si>
  <si>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</si>
  <si>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</si>
  <si>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</si>
  <si>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</si>
  <si>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</si>
  <si>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</si>
  <si>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</si>
  <si>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</si>
  <si>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</si>
  <si>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</si>
  <si>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</si>
  <si>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</si>
  <si>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</si>
  <si>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</si>
  <si>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</si>
  <si>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</si>
  <si>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</si>
  <si>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</si>
  <si>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</si>
  <si>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</si>
  <si>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</si>
  <si>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</si>
  <si>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</si>
  <si>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</si>
  <si>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</si>
  <si>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</si>
  <si>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</si>
  <si>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</si>
  <si>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</si>
  <si>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</si>
  <si>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</si>
  <si>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</si>
  <si>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</si>
  <si>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</si>
  <si>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</si>
  <si>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</si>
  <si>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</si>
  <si>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</si>
  <si>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</si>
  <si>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</si>
  <si>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</si>
  <si>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</si>
  <si>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</si>
  <si>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</si>
  <si>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</si>
  <si>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</si>
  <si>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</si>
  <si>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</si>
  <si>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</si>
  <si>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</si>
  <si>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</si>
  <si>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</si>
  <si>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</si>
  <si>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</si>
  <si>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</si>
  <si>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</si>
  <si>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</si>
  <si>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</si>
  <si>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</si>
  <si>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</si>
  <si>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</si>
  <si>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</si>
  <si>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</si>
  <si>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</si>
  <si>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</si>
  <si>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</si>
  <si>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</si>
  <si>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</si>
  <si>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</si>
  <si>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</si>
  <si>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</si>
  <si>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</si>
  <si>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</si>
  <si>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</si>
  <si>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</si>
  <si>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</si>
  <si>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</si>
  <si>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</si>
  <si>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</si>
  <si>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</si>
  <si>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</si>
  <si>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</si>
  <si>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</si>
  <si>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</si>
  <si>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</si>
  <si>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</si>
  <si>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</si>
  <si>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</si>
  <si>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</si>
  <si>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</si>
  <si>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</si>
  <si>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</si>
  <si>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</si>
  <si>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</si>
  <si>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</si>
  <si>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</si>
  <si>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</si>
  <si>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</si>
  <si>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</si>
  <si>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</si>
  <si>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</si>
  <si>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</si>
  <si>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</si>
  <si>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</si>
  <si>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</si>
  <si>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</si>
  <si>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</si>
  <si>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</si>
  <si>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</si>
  <si>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</si>
  <si>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</si>
  <si>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</si>
  <si>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</si>
  <si>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</si>
  <si>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</si>
  <si>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</si>
  <si>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</si>
  <si>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</si>
  <si>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</si>
  <si>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</si>
  <si>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</si>
  <si>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</si>
  <si>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</si>
  <si>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</si>
  <si>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</si>
  <si>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</si>
  <si>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</si>
  <si>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</si>
  <si>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</si>
  <si>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</si>
  <si>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</si>
  <si>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</si>
  <si>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</si>
  <si>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</si>
  <si>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</si>
  <si>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</si>
  <si>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</si>
  <si>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</si>
  <si>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</si>
  <si>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</si>
  <si>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</si>
  <si>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</si>
  <si>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</si>
  <si>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</si>
  <si>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</si>
  <si>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</si>
  <si>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</si>
  <si>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</si>
  <si>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</si>
  <si>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</si>
  <si>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</si>
  <si>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</si>
  <si>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</si>
  <si>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</si>
  <si>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</si>
  <si>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</si>
  <si>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</si>
  <si>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</si>
  <si>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</si>
  <si>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</si>
  <si>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</si>
  <si>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</si>
  <si>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</si>
  <si>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</si>
  <si>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</si>
  <si>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</si>
  <si>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</si>
  <si>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</si>
  <si>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</si>
  <si>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</si>
  <si>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</si>
  <si>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</si>
  <si>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</si>
  <si>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</si>
  <si>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</si>
  <si>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</si>
  <si>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</si>
  <si>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</si>
  <si>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</si>
  <si>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</si>
  <si>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</si>
  <si>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</si>
  <si>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</si>
  <si>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</si>
  <si>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</si>
  <si>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</si>
  <si>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</si>
  <si>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</si>
  <si>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</si>
  <si>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</si>
  <si>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</si>
  <si>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</si>
  <si>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</si>
  <si>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</si>
  <si>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</si>
  <si>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</si>
  <si>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</si>
  <si>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</si>
  <si>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</si>
  <si>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</si>
  <si>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</si>
  <si>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</si>
  <si>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</si>
  <si>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</si>
  <si>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</si>
  <si>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</si>
  <si>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</si>
  <si>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</si>
  <si>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</si>
  <si>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</si>
  <si>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</si>
  <si>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</si>
  <si>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</si>
  <si>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</si>
  <si>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</si>
  <si>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</si>
  <si>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</si>
  <si>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</si>
  <si>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</si>
  <si>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</si>
  <si>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</si>
  <si>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</si>
  <si>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</si>
  <si>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</si>
  <si>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</si>
  <si>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</si>
  <si>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</si>
  <si>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</si>
  <si>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</si>
  <si>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</si>
  <si>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</si>
  <si>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</si>
  <si>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</si>
  <si>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</si>
  <si>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</si>
  <si>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</si>
  <si>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</si>
  <si>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</si>
  <si>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</si>
  <si>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</si>
  <si>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</si>
  <si>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</si>
  <si>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</si>
  <si>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</si>
  <si>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</si>
  <si>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</si>
  <si>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</si>
  <si>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</si>
  <si>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</si>
  <si>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</si>
  <si>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</si>
  <si>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</si>
  <si>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</si>
  <si>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</si>
  <si>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</si>
  <si>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</si>
  <si>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</si>
  <si>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</si>
  <si>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</si>
  <si>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</si>
  <si>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</si>
  <si>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</si>
  <si>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</si>
  <si>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</si>
  <si>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</si>
  <si>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</si>
  <si>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</si>
  <si>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</si>
  <si>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</si>
  <si>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</si>
  <si>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</si>
  <si>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</si>
  <si>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</si>
  <si>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</si>
  <si>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</si>
  <si>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</si>
  <si>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</si>
  <si>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</si>
  <si>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</si>
  <si>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</si>
  <si>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</si>
  <si>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</si>
  <si>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</si>
  <si>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</si>
  <si>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</si>
  <si>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</si>
  <si>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</si>
  <si>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</si>
  <si>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</si>
  <si>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</si>
  <si>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</si>
  <si>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</si>
  <si>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</si>
  <si>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</si>
  <si>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</si>
  <si>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</si>
  <si>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</si>
  <si>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</si>
  <si>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</si>
  <si>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</si>
  <si>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</si>
  <si>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</si>
  <si>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</si>
  <si>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</si>
  <si>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</si>
  <si>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</si>
  <si>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</si>
  <si>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</si>
  <si>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</si>
  <si>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</si>
  <si>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</si>
  <si>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</si>
  <si>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</si>
  <si>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</si>
  <si>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</si>
  <si>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</si>
  <si>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</si>
  <si>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</si>
  <si>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</si>
  <si>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</si>
  <si>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</si>
  <si>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</si>
  <si>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</si>
  <si>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</si>
  <si>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</si>
  <si>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</si>
  <si>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</si>
  <si>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</si>
  <si>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</si>
  <si>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</si>
  <si>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</si>
  <si>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</si>
  <si>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</si>
  <si>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</si>
  <si>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</si>
  <si>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</si>
  <si>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</si>
  <si>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</si>
  <si>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</si>
  <si>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</si>
  <si>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</si>
  <si>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</si>
  <si>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</si>
  <si>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</si>
  <si>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</si>
  <si>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</si>
  <si>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</si>
  <si>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</si>
  <si>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</si>
  <si>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</si>
  <si>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</si>
  <si>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</si>
  <si>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</si>
  <si>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</si>
  <si>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</si>
  <si>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</si>
  <si>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</si>
  <si>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</si>
  <si>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</si>
  <si>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</si>
  <si>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</si>
  <si>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</si>
  <si>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</si>
  <si>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</si>
  <si>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</si>
  <si>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</si>
  <si>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</si>
  <si>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</si>
  <si>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</si>
  <si>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</si>
  <si>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</si>
  <si>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</si>
  <si>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</si>
  <si>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</si>
  <si>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</si>
  <si>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</si>
  <si>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</si>
  <si>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</si>
  <si>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</si>
  <si>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</si>
  <si>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</si>
  <si>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</si>
  <si>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</si>
  <si>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</si>
  <si>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</si>
  <si>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</si>
  <si>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</si>
  <si>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</si>
  <si>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</si>
  <si>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</si>
  <si>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</si>
  <si>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</si>
  <si>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</si>
  <si>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</si>
  <si>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</si>
  <si>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</si>
  <si>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</si>
  <si>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</si>
  <si>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</si>
  <si>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</si>
  <si>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</si>
  <si>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</si>
  <si>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</si>
  <si>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</si>
  <si>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</si>
  <si>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</si>
  <si>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</si>
  <si>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</si>
  <si>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</si>
  <si>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</si>
  <si>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</si>
  <si>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</si>
  <si>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</si>
  <si>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</si>
  <si>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</si>
  <si>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</si>
  <si>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</si>
  <si>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</si>
  <si>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</si>
  <si>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</si>
  <si>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</si>
  <si>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</si>
  <si>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</si>
  <si>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</si>
  <si>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</si>
  <si>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</si>
  <si>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</si>
  <si>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</si>
  <si>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</si>
  <si>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</si>
  <si>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</si>
  <si>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</si>
  <si>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</si>
  <si>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</si>
  <si>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</si>
  <si>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</si>
  <si>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</si>
  <si>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</si>
  <si>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</si>
  <si>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</si>
  <si>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</si>
  <si>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</si>
  <si>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</si>
  <si>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</si>
  <si>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</si>
  <si>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</si>
  <si>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</si>
  <si>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</si>
  <si>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</si>
  <si>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</si>
  <si>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</si>
  <si>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</si>
  <si>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</si>
  <si>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</si>
  <si>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</si>
  <si>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</si>
  <si>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</si>
  <si>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</si>
  <si>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</si>
  <si>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</si>
  <si>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</si>
  <si>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</si>
  <si>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</si>
  <si>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</si>
  <si>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</si>
  <si>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</si>
  <si>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</si>
  <si>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</si>
  <si>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</si>
  <si>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</si>
  <si>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</si>
  <si>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</si>
  <si>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</si>
  <si>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</si>
  <si>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</si>
  <si>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</si>
  <si>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</si>
  <si>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</si>
  <si>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</si>
  <si>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</si>
  <si>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</si>
  <si>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</si>
  <si>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</si>
  <si>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</si>
  <si>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</si>
  <si>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</si>
  <si>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</si>
  <si>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</si>
  <si>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</si>
  <si>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</si>
  <si>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</si>
  <si>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</si>
  <si>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</si>
  <si>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</si>
  <si>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</si>
  <si>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</si>
  <si>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</si>
  <si>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</si>
  <si>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</si>
  <si>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</si>
  <si>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</si>
  <si>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</si>
  <si>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</si>
  <si>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</si>
  <si>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</si>
  <si>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</si>
  <si>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</si>
  <si>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</si>
  <si>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</si>
  <si>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</si>
  <si>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</si>
  <si>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</si>
  <si>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</si>
  <si>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</si>
  <si>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</si>
  <si>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</si>
  <si>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</si>
  <si>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</si>
  <si>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</si>
  <si>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</si>
  <si>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</si>
  <si>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</si>
  <si>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</si>
  <si>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</si>
  <si>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</si>
  <si>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</si>
  <si>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</si>
  <si>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</si>
  <si>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</si>
  <si>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</si>
  <si>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</si>
  <si>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</si>
  <si>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</si>
  <si>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</si>
  <si>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</si>
  <si>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</si>
  <si>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</si>
  <si>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</si>
  <si>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</si>
  <si>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</si>
  <si>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</si>
  <si>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</si>
  <si>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</si>
  <si>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</si>
  <si>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</si>
  <si>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</si>
  <si>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</si>
  <si>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</si>
  <si>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</si>
  <si>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</si>
  <si>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</si>
  <si>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</si>
  <si>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</si>
  <si>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</si>
  <si>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</si>
  <si>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</si>
  <si>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</si>
  <si>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</si>
  <si>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</si>
  <si>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</si>
  <si>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</si>
  <si>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</si>
  <si>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</si>
  <si>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</si>
  <si>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</si>
  <si>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</si>
  <si>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</si>
  <si>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</si>
  <si>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</si>
  <si>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</si>
  <si>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</si>
  <si>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</si>
  <si>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</si>
  <si>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</si>
  <si>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</si>
  <si>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</si>
  <si>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</si>
  <si>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</si>
  <si>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</si>
  <si>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</si>
  <si>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</si>
  <si>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</si>
  <si>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</si>
  <si>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</si>
  <si>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</si>
  <si>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</si>
  <si>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</si>
  <si>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</si>
  <si>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</si>
  <si>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</si>
  <si>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</si>
  <si>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</si>
  <si>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</si>
  <si>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</si>
  <si>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</si>
  <si>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</si>
  <si>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</si>
  <si>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</si>
  <si>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</si>
  <si>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</si>
  <si>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</si>
  <si>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</si>
  <si>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</si>
  <si>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</si>
  <si>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</si>
  <si>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</si>
  <si>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</si>
  <si>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</si>
  <si>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</si>
  <si>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</si>
  <si>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</si>
  <si>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</si>
  <si>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</si>
  <si>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</si>
  <si>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</si>
  <si>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</si>
  <si>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</si>
  <si>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</si>
  <si>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</si>
  <si>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</si>
  <si>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</si>
  <si>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</si>
  <si>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</si>
  <si>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</si>
  <si>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</si>
  <si>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</si>
  <si>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</si>
  <si>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</si>
  <si>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</si>
  <si>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</si>
  <si>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</si>
  <si>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</si>
  <si>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</si>
  <si>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</si>
  <si>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</si>
  <si>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</si>
  <si>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</si>
  <si>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</si>
  <si>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</si>
  <si>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</si>
  <si>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</si>
  <si>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</si>
  <si>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</si>
  <si>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</si>
  <si>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</si>
  <si>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</si>
  <si>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</si>
  <si>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</si>
  <si>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</si>
  <si>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</si>
  <si>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</si>
  <si>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</si>
  <si>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</si>
  <si>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</si>
  <si>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</si>
  <si>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</si>
  <si>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</si>
  <si>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</si>
  <si>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</si>
  <si>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</si>
  <si>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</si>
  <si>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</si>
  <si>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</si>
  <si>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</si>
  <si>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</si>
  <si>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</si>
  <si>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</si>
  <si>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</si>
  <si>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</si>
  <si>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</si>
  <si>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</si>
  <si>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</si>
  <si>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</si>
  <si>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</si>
  <si>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</si>
  <si>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</si>
  <si>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</si>
  <si>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</si>
  <si>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</si>
  <si>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</si>
  <si>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</si>
  <si>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</si>
  <si>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</si>
  <si>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</si>
  <si>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</si>
  <si>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</si>
  <si>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</si>
  <si>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</si>
  <si>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</si>
  <si>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</si>
  <si>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</si>
  <si>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</si>
  <si>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</si>
  <si>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</si>
  <si>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</si>
  <si>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</si>
  <si>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</si>
  <si>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</si>
  <si>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</si>
  <si>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</si>
  <si>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</si>
  <si>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</si>
  <si>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</si>
  <si>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</si>
  <si>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</si>
  <si>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</si>
  <si>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</si>
  <si>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</si>
  <si>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</si>
  <si>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</si>
  <si>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</si>
  <si>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</si>
  <si>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</si>
  <si>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</si>
  <si>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</si>
  <si>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</si>
  <si>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</si>
  <si>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</si>
  <si>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</si>
  <si>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</si>
  <si>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</si>
  <si>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</si>
  <si>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</si>
  <si>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</si>
  <si>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</si>
  <si>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</si>
  <si>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</si>
  <si>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</si>
  <si>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</si>
  <si>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</si>
  <si>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</si>
  <si>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</si>
  <si>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</si>
  <si>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</si>
  <si>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</si>
  <si>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</si>
  <si>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</si>
  <si>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</si>
  <si>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</si>
  <si>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</si>
  <si>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</si>
  <si>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</si>
  <si>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</si>
  <si>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</si>
  <si>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</si>
  <si>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</si>
  <si>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</si>
  <si>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</si>
  <si>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</si>
  <si>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</si>
  <si>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</si>
  <si>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</si>
  <si>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</si>
  <si>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</si>
  <si>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</si>
  <si>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</si>
  <si>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</si>
  <si>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</si>
  <si>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</si>
  <si>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</si>
  <si>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</si>
  <si>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</si>
  <si>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</si>
  <si>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</si>
  <si>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</si>
  <si>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</si>
  <si>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</si>
  <si>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</si>
  <si>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</si>
  <si>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</si>
  <si>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</si>
  <si>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</si>
  <si>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</si>
  <si>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</si>
  <si>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</si>
  <si>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</si>
  <si>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</si>
  <si>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</si>
  <si>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</si>
  <si>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</si>
  <si>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</si>
  <si>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</si>
  <si>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</si>
  <si>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</si>
  <si>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</si>
  <si>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</si>
  <si>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</si>
  <si>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</si>
  <si>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</si>
  <si>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</si>
  <si>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</si>
  <si>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</si>
  <si>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</si>
  <si>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</si>
  <si>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</si>
  <si>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</si>
  <si>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</si>
  <si>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</si>
  <si>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</si>
  <si>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</si>
  <si>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</si>
  <si>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</si>
  <si>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</si>
  <si>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</si>
  <si>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</si>
  <si>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</si>
  <si>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</si>
  <si>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</si>
  <si>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</si>
  <si>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</si>
  <si>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</si>
  <si>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</si>
  <si>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</si>
  <si>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</si>
  <si>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</si>
  <si>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</si>
  <si>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</si>
  <si>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</si>
  <si>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</si>
  <si>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</si>
  <si>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</si>
  <si>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</si>
  <si>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</si>
  <si>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</si>
  <si>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</si>
  <si>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</si>
  <si>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</si>
  <si>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</si>
  <si>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</si>
  <si>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</si>
  <si>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</si>
  <si>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</si>
  <si>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</si>
  <si>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</si>
  <si>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</si>
  <si>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</si>
  <si>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</si>
  <si>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</si>
  <si>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</si>
  <si>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</si>
  <si>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</si>
  <si>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</si>
  <si>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</si>
  <si>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</si>
  <si>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</si>
  <si>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</si>
  <si>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</si>
  <si>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</si>
  <si>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</si>
  <si>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</si>
  <si>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</si>
  <si>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</si>
  <si>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</si>
  <si>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</si>
  <si>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</si>
  <si>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</si>
  <si>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</si>
  <si>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</si>
  <si>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</si>
  <si>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</si>
  <si>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</si>
  <si>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</si>
  <si>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</si>
  <si>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</si>
  <si>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</si>
  <si>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</si>
  <si>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</si>
  <si>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</si>
  <si>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</si>
  <si>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</si>
  <si>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</si>
  <si>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</si>
  <si>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</si>
  <si>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</si>
  <si>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</si>
  <si>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</si>
  <si>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</si>
  <si>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</si>
  <si>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</si>
  <si>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</si>
  <si>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</si>
  <si>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</si>
  <si>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</si>
  <si>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</si>
  <si>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</si>
  <si>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</si>
  <si>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</si>
  <si>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</si>
  <si>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</si>
  <si>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</si>
  <si>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</si>
  <si>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</si>
  <si>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</si>
  <si>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</si>
  <si>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</si>
  <si>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</si>
  <si>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</si>
  <si>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</si>
  <si>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</si>
  <si>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</si>
  <si>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</si>
  <si>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</si>
  <si>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</si>
  <si>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</si>
  <si>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</si>
  <si>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</si>
  <si>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</si>
  <si>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</si>
  <si>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</si>
  <si>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</si>
  <si>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</si>
  <si>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</si>
  <si>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</si>
  <si>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</si>
  <si>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</si>
  <si>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</si>
  <si>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</si>
  <si>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</si>
  <si>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</si>
  <si>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</si>
  <si>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</si>
  <si>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</si>
  <si>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</si>
  <si>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</si>
  <si>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</si>
  <si>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</si>
  <si>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</si>
  <si>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</si>
  <si>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</si>
  <si>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</si>
  <si>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</si>
  <si>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</si>
  <si>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</si>
  <si>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</si>
  <si>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</si>
  <si>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</si>
  <si>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</si>
  <si>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</si>
  <si>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</si>
  <si>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</si>
  <si>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</si>
  <si>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</si>
  <si>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</si>
  <si>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</si>
  <si>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</si>
  <si>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</si>
  <si>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</si>
  <si>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</si>
  <si>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</si>
  <si>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</si>
  <si>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</si>
  <si>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</si>
  <si>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</si>
  <si>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</si>
  <si>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</si>
  <si>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</si>
  <si>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</si>
  <si>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</si>
  <si>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</si>
  <si>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</si>
  <si>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</si>
  <si>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</si>
  <si>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</si>
  <si>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</si>
  <si>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</si>
  <si>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</si>
  <si>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</si>
  <si>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</si>
  <si>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</si>
  <si>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</si>
  <si>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</si>
  <si>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</si>
  <si>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</si>
  <si>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</si>
  <si>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</si>
  <si>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</si>
  <si>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</si>
  <si>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</si>
  <si>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</si>
  <si>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</si>
  <si>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</si>
  <si>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</si>
  <si>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</si>
  <si>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</si>
  <si>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</si>
  <si>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</si>
  <si>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</si>
  <si>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</si>
  <si>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</si>
  <si>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</si>
  <si>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</si>
  <si>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</si>
  <si>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</si>
  <si>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</si>
  <si>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</si>
  <si>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</si>
  <si>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</si>
  <si>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</si>
  <si>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</si>
  <si>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</si>
  <si>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</si>
  <si>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</si>
  <si>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</si>
  <si>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</si>
  <si>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</si>
  <si>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</si>
  <si>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</si>
  <si>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</si>
  <si>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</si>
  <si>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</si>
  <si>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</si>
  <si>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</si>
  <si>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</si>
  <si>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</si>
  <si>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</si>
  <si>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</si>
  <si>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</si>
  <si>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</si>
  <si>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</si>
  <si>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</si>
  <si>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</si>
  <si>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</si>
  <si>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</si>
  <si>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</si>
  <si>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</si>
  <si>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</si>
  <si>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</si>
  <si>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</si>
  <si>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</si>
  <si>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</si>
  <si>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</si>
  <si>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</si>
  <si>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</si>
  <si>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</si>
  <si>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</si>
  <si>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</si>
  <si>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</si>
  <si>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</si>
  <si>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</si>
  <si>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</si>
  <si>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</si>
  <si>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</si>
  <si>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</si>
  <si>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</si>
  <si>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</si>
  <si>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</si>
  <si>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</si>
  <si>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</si>
  <si>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</si>
  <si>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</si>
  <si>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</si>
  <si>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</si>
  <si>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</si>
  <si>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</si>
  <si>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</si>
  <si>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</si>
  <si>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</si>
  <si>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</si>
  <si>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</si>
  <si>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</si>
  <si>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</si>
  <si>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</si>
  <si>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</si>
  <si>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</si>
  <si>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</si>
  <si>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</si>
  <si>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</si>
  <si>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</si>
  <si>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</si>
  <si>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</si>
  <si>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</si>
  <si>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</si>
  <si>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</si>
  <si>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</si>
  <si>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</si>
  <si>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</si>
  <si>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</si>
  <si>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</si>
  <si>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</si>
  <si>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</si>
  <si>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</si>
  <si>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</si>
  <si>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</si>
  <si>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</si>
  <si>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</si>
  <si>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</si>
  <si>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</si>
  <si>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</si>
  <si>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</si>
  <si>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</si>
  <si>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</si>
  <si>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</si>
  <si>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</si>
  <si>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</si>
  <si>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</si>
  <si>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</si>
  <si>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</si>
  <si>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</si>
  <si>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</si>
  <si>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</si>
  <si>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</si>
  <si>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</si>
  <si>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</si>
  <si>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</si>
  <si>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</si>
  <si>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</si>
  <si>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</si>
  <si>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</si>
  <si>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</si>
  <si>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</si>
  <si>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</si>
  <si>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</si>
  <si>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</si>
  <si>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</si>
  <si>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</si>
  <si>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</si>
  <si>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</si>
  <si>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</si>
  <si>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</si>
  <si>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</si>
  <si>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</si>
  <si>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</si>
  <si>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</si>
  <si>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</si>
  <si>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</si>
  <si>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</si>
  <si>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</si>
  <si>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</si>
  <si>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</si>
  <si>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</si>
  <si>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</si>
  <si>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</si>
  <si>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</si>
  <si>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</si>
  <si>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</si>
  <si>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</si>
  <si>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</si>
  <si>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</si>
  <si>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</si>
  <si>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</si>
  <si>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</si>
  <si>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</si>
  <si>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</si>
  <si>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</si>
  <si>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</si>
  <si>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</si>
  <si>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</si>
  <si>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</si>
  <si>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</si>
  <si>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</si>
  <si>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</si>
  <si>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</si>
  <si>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</si>
  <si>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</si>
  <si>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</si>
  <si>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</si>
  <si>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</si>
  <si>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</si>
  <si>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</si>
  <si>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</si>
  <si>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</si>
  <si>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</si>
  <si>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</si>
  <si>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</si>
  <si>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</si>
  <si>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</si>
  <si>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</si>
  <si>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</si>
  <si>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</si>
  <si>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</si>
  <si>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</si>
  <si>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</si>
  <si>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</si>
  <si>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</si>
  <si>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</si>
  <si>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</si>
  <si>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</si>
  <si>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</si>
  <si>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</si>
  <si>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</si>
  <si>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</si>
  <si>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</si>
  <si>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</si>
  <si>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</si>
  <si>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</si>
  <si>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</si>
  <si>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</si>
  <si>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</si>
  <si>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</si>
  <si>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</si>
  <si>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</si>
  <si>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</si>
  <si>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</si>
  <si>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</si>
  <si>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</si>
  <si>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</si>
  <si>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</si>
  <si>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</si>
  <si>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</si>
  <si>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</si>
  <si>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</si>
  <si>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</si>
  <si>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</si>
  <si>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</si>
  <si>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</si>
  <si>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</si>
  <si>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</si>
  <si>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</si>
  <si>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</si>
  <si>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</si>
  <si>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</si>
  <si>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</si>
  <si>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</si>
  <si>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</si>
  <si>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</si>
  <si>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</si>
  <si>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</si>
  <si>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</si>
  <si>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</si>
  <si>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</si>
  <si>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</si>
  <si>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</si>
  <si>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</si>
  <si>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</si>
  <si>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</si>
  <si>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</si>
  <si>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</si>
  <si>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</si>
  <si>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</si>
  <si>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</si>
  <si>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</si>
  <si>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</si>
  <si>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</si>
  <si>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</si>
  <si>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</si>
  <si>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</si>
  <si>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</si>
  <si>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</si>
  <si>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</si>
  <si>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</si>
  <si>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</si>
  <si>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</si>
  <si>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</si>
  <si>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</si>
  <si>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</si>
  <si>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</si>
  <si>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</si>
  <si>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</si>
  <si>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</si>
  <si>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</si>
  <si>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</si>
  <si>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</si>
  <si>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</si>
  <si>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</si>
  <si>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</si>
  <si>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</si>
  <si>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</si>
  <si>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</si>
  <si>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</si>
  <si>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</si>
  <si>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</si>
  <si>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</si>
  <si>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</si>
  <si>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</si>
  <si>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</si>
  <si>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</si>
  <si>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</si>
  <si>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</si>
  <si>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</si>
  <si>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</si>
  <si>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</si>
  <si>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</si>
  <si>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</si>
  <si>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</si>
  <si>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</si>
  <si>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</si>
  <si>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</si>
  <si>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</si>
  <si>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</si>
  <si>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</si>
  <si>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</si>
  <si>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</si>
  <si>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</si>
  <si>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</si>
  <si>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</si>
  <si>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</si>
  <si>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</si>
  <si>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</si>
  <si>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</si>
  <si>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</si>
  <si>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</si>
  <si>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</si>
  <si>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</si>
  <si>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</si>
  <si>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</si>
  <si>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</si>
  <si>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</si>
  <si>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</si>
  <si>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</si>
  <si>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</si>
  <si>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</si>
  <si>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</si>
  <si>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</si>
  <si>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</si>
  <si>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</si>
  <si>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</si>
  <si>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</si>
  <si>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</si>
  <si>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</si>
  <si>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</si>
  <si>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</si>
  <si>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</si>
  <si>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</si>
  <si>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</si>
  <si>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</si>
  <si>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</si>
  <si>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</si>
  <si>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</si>
  <si>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</si>
  <si>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</si>
  <si>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</si>
  <si>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</si>
  <si>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</si>
  <si>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</si>
  <si>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</si>
  <si>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</si>
  <si>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</si>
  <si>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</si>
  <si>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</si>
  <si>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</si>
  <si>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</si>
  <si>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</si>
  <si>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</si>
  <si>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</si>
  <si>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</si>
  <si>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</si>
  <si>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</si>
  <si>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</si>
  <si>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</si>
  <si>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</si>
  <si>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</si>
  <si>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</si>
  <si>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</si>
  <si>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</si>
  <si>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</si>
  <si>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</si>
  <si>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</si>
  <si>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</si>
  <si>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</si>
  <si>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</si>
  <si>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</si>
  <si>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</si>
  <si>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</si>
  <si>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</si>
  <si>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</si>
  <si>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</si>
  <si>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</si>
  <si>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</si>
  <si>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</si>
  <si>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</si>
  <si>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</si>
  <si>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</si>
  <si>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</si>
  <si>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</si>
  <si>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</si>
  <si>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</si>
  <si>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</si>
  <si>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</si>
  <si>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</si>
  <si>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</si>
  <si>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</si>
  <si>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</si>
  <si>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</si>
  <si>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</si>
  <si>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</si>
  <si>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</si>
  <si>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</si>
  <si>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</si>
  <si>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</si>
  <si>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</si>
  <si>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</si>
  <si>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</si>
  <si>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</si>
  <si>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</si>
  <si>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</si>
  <si>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</si>
  <si>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</si>
  <si>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</si>
  <si>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</si>
  <si>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</si>
  <si>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</si>
  <si>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</si>
  <si>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</si>
  <si>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</si>
  <si>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</si>
  <si>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</si>
  <si>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</si>
  <si>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</si>
  <si>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</si>
  <si>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</si>
  <si>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</si>
  <si>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</si>
  <si>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</si>
  <si>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</si>
  <si>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</si>
  <si>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</si>
  <si>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</si>
  <si>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</si>
  <si>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</si>
  <si>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</si>
  <si>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</si>
  <si>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</si>
  <si>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</si>
  <si>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</si>
  <si>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</si>
  <si>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</si>
  <si>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</si>
  <si>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</si>
  <si>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</si>
  <si>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</si>
  <si>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</si>
  <si>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</si>
  <si>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</si>
  <si>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</si>
  <si>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</si>
  <si>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</si>
  <si>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</si>
  <si>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</si>
  <si>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</si>
  <si>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</si>
  <si>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</si>
  <si>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</si>
  <si>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</si>
  <si>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</si>
  <si>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</si>
  <si>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</si>
  <si>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</si>
  <si>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</si>
  <si>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</si>
  <si>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</si>
  <si>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</si>
  <si>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</si>
  <si>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</si>
  <si>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</si>
  <si>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</si>
  <si>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</si>
  <si>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</si>
  <si>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</si>
  <si>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</si>
  <si>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</si>
  <si>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</si>
  <si>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</si>
  <si>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</si>
  <si>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</si>
  <si>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</si>
  <si>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</si>
  <si>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</si>
  <si>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</si>
  <si>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</si>
  <si>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</si>
  <si>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</si>
  <si>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</si>
  <si>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</si>
  <si>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</si>
  <si>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</si>
  <si>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</si>
  <si>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</si>
  <si>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</si>
  <si>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</si>
  <si>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</si>
  <si>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</si>
  <si>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</si>
  <si>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</si>
  <si>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</si>
  <si>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</si>
  <si>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</si>
  <si>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</si>
  <si>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</si>
  <si>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</si>
  <si>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</si>
  <si>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</si>
  <si>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</si>
  <si>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</si>
  <si>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</si>
  <si>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</si>
  <si>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</si>
  <si>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</si>
  <si>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</si>
  <si>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</si>
  <si>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</si>
  <si>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</si>
  <si>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</si>
  <si>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</si>
  <si>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</si>
  <si>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</si>
  <si>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</si>
  <si>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</si>
  <si>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</si>
  <si>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</si>
  <si>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</si>
  <si>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</si>
  <si>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</si>
  <si>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</si>
  <si>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</si>
  <si>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</si>
  <si>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</si>
  <si>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</si>
  <si>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</si>
  <si>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</si>
  <si>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</si>
  <si>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</si>
  <si>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</si>
  <si>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</si>
  <si>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</si>
  <si>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</si>
  <si>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</si>
  <si>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</si>
  <si>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</si>
  <si>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</si>
  <si>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</si>
  <si>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</si>
  <si>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</si>
  <si>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</si>
  <si>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</si>
  <si>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</si>
  <si>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</si>
  <si>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</si>
  <si>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</si>
  <si>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</si>
  <si>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</si>
  <si>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</si>
  <si>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</si>
  <si>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</si>
  <si>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</si>
  <si>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</si>
  <si>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</si>
  <si>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</si>
  <si>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</si>
  <si>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</si>
  <si>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</si>
  <si>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</si>
  <si>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</si>
  <si>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</si>
  <si>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</si>
  <si>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</si>
  <si>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</si>
  <si>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</si>
  <si>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</si>
  <si>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</si>
  <si>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</si>
  <si>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</si>
  <si>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</si>
  <si>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</si>
  <si>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</si>
  <si>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</si>
  <si>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</si>
  <si>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</si>
  <si>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</si>
  <si>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</si>
  <si>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</si>
  <si>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</si>
  <si>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</si>
  <si>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</si>
  <si>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</si>
  <si>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</si>
  <si>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</si>
  <si>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</si>
  <si>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</si>
  <si>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</si>
  <si>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</si>
  <si>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</si>
  <si>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</si>
  <si>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</si>
  <si>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</si>
  <si>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</si>
  <si>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</si>
  <si>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</si>
  <si>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</si>
  <si>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</si>
  <si>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</si>
  <si>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</si>
  <si>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</si>
  <si>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</si>
  <si>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</si>
  <si>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</si>
  <si>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</si>
  <si>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</si>
  <si>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</si>
  <si>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</si>
  <si>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</si>
  <si>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</si>
  <si>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</si>
  <si>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</si>
  <si>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</si>
  <si>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</si>
  <si>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</si>
  <si>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</si>
  <si>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</si>
  <si>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</si>
  <si>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</si>
  <si>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</si>
  <si>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</si>
  <si>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</si>
  <si>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</si>
  <si>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</si>
  <si>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</si>
  <si>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</si>
  <si>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</si>
  <si>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</si>
  <si>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</si>
  <si>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</si>
  <si>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</si>
  <si>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</si>
  <si>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</si>
  <si>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</si>
  <si>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</si>
  <si>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</si>
  <si>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</si>
  <si>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</si>
  <si>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</si>
  <si>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</si>
  <si>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</si>
  <si>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</si>
  <si>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</si>
  <si>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</si>
  <si>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</si>
  <si>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</si>
  <si>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</si>
  <si>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</si>
  <si>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</si>
  <si>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</si>
  <si>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</si>
  <si>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</si>
  <si>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</si>
  <si>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</si>
  <si>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</si>
  <si>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</si>
  <si>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</si>
  <si>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</si>
  <si>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</si>
  <si>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</si>
  <si>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</si>
  <si>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</si>
  <si>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</si>
  <si>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</si>
  <si>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</si>
  <si>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</si>
  <si>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</si>
  <si>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</si>
  <si>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</si>
  <si>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</si>
  <si>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</si>
  <si>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</si>
  <si>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</si>
  <si>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</si>
  <si>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</si>
  <si>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</si>
  <si>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</si>
  <si>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</si>
  <si>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</si>
  <si>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</si>
  <si>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</si>
  <si>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</si>
  <si>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</si>
  <si>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</si>
  <si>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</si>
  <si>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</si>
  <si>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</si>
  <si>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</si>
  <si>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</si>
  <si>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</si>
  <si>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</si>
  <si>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</si>
  <si>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</si>
  <si>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</si>
  <si>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</si>
  <si>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</si>
  <si>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</si>
  <si>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</si>
  <si>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</si>
  <si>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</si>
  <si>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</si>
  <si>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</si>
  <si>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</si>
  <si>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</si>
  <si>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</si>
  <si>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</si>
  <si>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</si>
  <si>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</si>
  <si>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</si>
  <si>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</si>
  <si>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</si>
  <si>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</si>
  <si>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</si>
  <si>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</si>
  <si>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</si>
  <si>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</si>
  <si>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</si>
  <si>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</si>
  <si>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</si>
  <si>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</si>
  <si>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</si>
  <si>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</si>
  <si>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</si>
  <si>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</si>
  <si>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</si>
  <si>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</si>
  <si>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</si>
  <si>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</si>
  <si>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</si>
  <si>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</si>
  <si>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</si>
  <si>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</si>
  <si>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</si>
  <si>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</si>
  <si>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</si>
  <si>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</si>
  <si>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</si>
  <si>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</si>
  <si>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</si>
  <si>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</si>
  <si>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</si>
  <si>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</si>
  <si>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</si>
  <si>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</si>
  <si>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</si>
  <si>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</si>
  <si>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</si>
  <si>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</si>
  <si>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</si>
  <si>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</si>
  <si>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</si>
  <si>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</si>
  <si>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</si>
  <si>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</si>
  <si>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</si>
  <si>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</si>
  <si>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</si>
  <si>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</si>
  <si>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</si>
  <si>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</si>
  <si>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</si>
  <si>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</si>
  <si>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</si>
  <si>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</si>
  <si>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</si>
  <si>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</si>
  <si>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</si>
  <si>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</si>
  <si>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</si>
  <si>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</si>
  <si>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</si>
  <si>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</si>
  <si>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</si>
  <si>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</si>
  <si>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</si>
  <si>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</si>
  <si>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</si>
  <si>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</si>
  <si>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</si>
  <si>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</si>
  <si>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</si>
  <si>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</si>
  <si>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</si>
  <si>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</si>
  <si>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</si>
  <si>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</si>
  <si>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</si>
  <si>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</si>
  <si>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</si>
  <si>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</si>
  <si>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</si>
  <si>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</si>
  <si>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</si>
  <si>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</si>
  <si>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</si>
  <si>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</si>
  <si>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</si>
  <si>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</si>
  <si>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</si>
  <si>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</si>
  <si>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</si>
  <si>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</si>
  <si>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</si>
  <si>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</si>
  <si>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</si>
  <si>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</si>
  <si>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</si>
  <si>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</si>
  <si>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</si>
  <si>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</si>
  <si>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</si>
  <si>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</si>
  <si>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</si>
  <si>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</si>
  <si>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</si>
  <si>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</si>
  <si>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</si>
  <si>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</si>
  <si>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</si>
  <si>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</si>
  <si>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</si>
  <si>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</si>
  <si>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</si>
  <si>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</si>
  <si>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</si>
  <si>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</si>
  <si>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</si>
  <si>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</si>
  <si>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</si>
  <si>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</si>
  <si>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</si>
  <si>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</si>
  <si>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</si>
  <si>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</si>
  <si>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</si>
  <si>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</si>
  <si>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</si>
  <si>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</si>
  <si>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</si>
  <si>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</si>
  <si>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</si>
  <si>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</si>
  <si>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</si>
  <si>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</si>
  <si>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</si>
  <si>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</si>
  <si>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</si>
  <si>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</si>
  <si>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</si>
  <si>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</si>
  <si>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</si>
  <si>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</si>
  <si>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</si>
  <si>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</si>
  <si>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</si>
  <si>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</si>
  <si>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</si>
  <si>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</si>
  <si>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</si>
  <si>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</si>
  <si>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</si>
  <si>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</si>
  <si>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</si>
  <si>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</si>
  <si>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</si>
  <si>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</si>
  <si>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</si>
  <si>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</si>
  <si>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</si>
  <si>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</si>
  <si>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</si>
  <si>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</si>
  <si>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</si>
  <si>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</si>
  <si>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</si>
  <si>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</si>
  <si>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</si>
  <si>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</si>
  <si>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</si>
  <si>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</si>
  <si>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</si>
  <si>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</si>
  <si>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</si>
  <si>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</si>
  <si>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</si>
  <si>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</si>
  <si>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</si>
  <si>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</si>
  <si>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</si>
  <si>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</si>
  <si>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</si>
  <si>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</si>
  <si>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</si>
  <si>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</si>
  <si>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</si>
  <si>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</si>
  <si>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</si>
  <si>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</si>
  <si>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</si>
  <si>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</si>
  <si>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</si>
  <si>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</si>
  <si>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</si>
  <si>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</si>
  <si>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</si>
  <si>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</si>
  <si>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</si>
  <si>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</si>
  <si>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</si>
  <si>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</si>
  <si>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</si>
  <si>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</si>
  <si>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</si>
  <si>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</si>
  <si>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</si>
  <si>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</si>
  <si>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</si>
  <si>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</si>
  <si>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</si>
  <si>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</si>
  <si>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</si>
  <si>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</si>
  <si>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</si>
  <si>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</si>
  <si>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</si>
  <si>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</si>
  <si>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</si>
  <si>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</si>
  <si>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</si>
  <si>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</si>
  <si>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</si>
  <si>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</si>
  <si>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</si>
  <si>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</si>
  <si>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</si>
  <si>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</si>
  <si>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</si>
  <si>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</si>
  <si>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</si>
  <si>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</si>
  <si>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</si>
  <si>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</si>
  <si>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</si>
  <si>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</si>
  <si>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</si>
  <si>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</si>
  <si>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</si>
  <si>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</si>
  <si>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</si>
  <si>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</si>
  <si>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</si>
  <si>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</si>
  <si>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</si>
  <si>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</si>
  <si>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</si>
  <si>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</si>
  <si>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</si>
  <si>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</si>
  <si>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</si>
  <si>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</si>
  <si>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</si>
  <si>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</si>
  <si>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</si>
  <si>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</si>
  <si>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</si>
  <si>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</si>
  <si>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</si>
  <si>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</si>
  <si>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</si>
  <si>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</si>
  <si>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</si>
  <si>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</si>
  <si>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</si>
  <si>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</si>
  <si>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</si>
  <si>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</si>
  <si>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</si>
  <si>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</si>
  <si>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</si>
  <si>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</si>
  <si>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</si>
  <si>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</si>
  <si>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</si>
  <si>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</si>
  <si>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</si>
  <si>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</si>
  <si>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</si>
  <si>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</si>
  <si>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</si>
  <si>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</si>
  <si>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</si>
  <si>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</si>
  <si>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</si>
  <si>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</si>
  <si>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</si>
  <si>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</si>
  <si>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</si>
  <si>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</si>
  <si>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</si>
  <si>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</si>
  <si>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</si>
  <si>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</si>
  <si>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</si>
  <si>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</si>
  <si>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</si>
  <si>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</si>
  <si>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</si>
  <si>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</si>
  <si>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</si>
  <si>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</si>
  <si>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</si>
  <si>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</si>
  <si>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</si>
  <si>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</si>
  <si>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</si>
  <si>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</si>
  <si>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</si>
  <si>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</si>
  <si>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</si>
  <si>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</si>
  <si>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</si>
  <si>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</si>
  <si>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</si>
  <si>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</si>
  <si>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</si>
  <si>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</si>
  <si>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</si>
  <si>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</si>
  <si>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</si>
  <si>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</si>
  <si>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</si>
  <si>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</si>
  <si>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</si>
  <si>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</si>
  <si>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</si>
  <si>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</si>
  <si>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</si>
  <si>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</si>
  <si>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</si>
  <si>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</si>
  <si>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</si>
  <si>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</si>
  <si>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</si>
  <si>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</si>
  <si>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</si>
  <si>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</si>
  <si>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</si>
  <si>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</si>
  <si>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</si>
  <si>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</si>
  <si>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</si>
  <si>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</si>
  <si>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</si>
  <si>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</si>
  <si>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</si>
  <si>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</si>
  <si>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</si>
  <si>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</si>
  <si>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</si>
  <si>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</si>
  <si>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</si>
  <si>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</si>
  <si>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</si>
  <si>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</si>
  <si>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</si>
  <si>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</si>
  <si>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</si>
  <si>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</si>
  <si>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</si>
  <si>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</si>
  <si>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</si>
  <si>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</si>
  <si>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</si>
  <si>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</si>
  <si>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</si>
  <si>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</si>
  <si>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</si>
  <si>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</si>
  <si>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</si>
  <si>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</si>
  <si>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</si>
  <si>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</si>
  <si>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</si>
  <si>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</si>
  <si>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</si>
  <si>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</si>
  <si>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</si>
  <si>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</si>
  <si>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</si>
  <si>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</si>
  <si>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</si>
  <si>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</si>
  <si>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</si>
  <si>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</si>
  <si>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</si>
  <si>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</si>
  <si>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</si>
  <si>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</si>
  <si>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</si>
  <si>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</si>
  <si>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</si>
  <si>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</si>
  <si>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</si>
  <si>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</si>
  <si>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</si>
  <si>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</si>
  <si>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</si>
  <si>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</si>
  <si>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</si>
  <si>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</si>
  <si>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</si>
  <si>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</si>
  <si>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</si>
  <si>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</si>
  <si>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</si>
  <si>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</si>
  <si>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</si>
  <si>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</si>
  <si>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</si>
  <si>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</si>
  <si>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</si>
  <si>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</si>
  <si>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</si>
  <si>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</si>
  <si>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</si>
  <si>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</si>
  <si>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</si>
  <si>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</si>
  <si>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</si>
  <si>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</si>
  <si>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</si>
  <si>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</si>
  <si>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</si>
  <si>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</si>
  <si>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</si>
  <si>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</si>
  <si>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</si>
  <si>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</si>
  <si>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</si>
  <si>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</si>
  <si>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</si>
  <si>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</si>
  <si>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</si>
  <si>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</si>
  <si>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</si>
  <si>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</si>
  <si>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</si>
  <si>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</si>
  <si>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</si>
  <si>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</si>
  <si>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</si>
  <si>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</si>
  <si>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</si>
  <si>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</si>
  <si>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</si>
  <si>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</si>
  <si>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</si>
  <si>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</si>
  <si>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</si>
  <si>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</si>
  <si>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</si>
  <si>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</si>
  <si>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</si>
  <si>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</si>
  <si>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</si>
  <si>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</si>
  <si>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</si>
  <si>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</si>
  <si>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</si>
  <si>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</si>
  <si>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</si>
  <si>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</si>
  <si>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</si>
  <si>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</si>
  <si>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</si>
  <si>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</si>
  <si>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</si>
  <si>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</si>
  <si>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</si>
  <si>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</si>
  <si>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</si>
  <si>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</si>
  <si>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</si>
  <si>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</si>
  <si>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</si>
  <si>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</si>
  <si>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</si>
  <si>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</si>
  <si>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</si>
  <si>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</si>
  <si>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</si>
  <si>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</si>
  <si>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</si>
  <si>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</si>
  <si>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</si>
  <si>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</si>
  <si>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</si>
  <si>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</si>
  <si>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</si>
  <si>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</si>
  <si>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</si>
  <si>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</si>
  <si>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</si>
  <si>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</si>
  <si>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</si>
  <si>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</si>
  <si>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</si>
  <si>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</si>
  <si>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</si>
  <si>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</si>
  <si>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</si>
  <si>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</si>
  <si>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</si>
  <si>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</si>
  <si>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</si>
  <si>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</si>
  <si>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</si>
  <si>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</si>
  <si>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</si>
  <si>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</si>
  <si>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</si>
  <si>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</si>
  <si>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</si>
  <si>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</si>
  <si>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</si>
  <si>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</si>
  <si>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</si>
  <si>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</si>
  <si>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</si>
  <si>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</si>
  <si>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</si>
  <si>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</si>
  <si>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</si>
  <si>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</si>
  <si>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</si>
  <si>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</si>
  <si>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</si>
  <si>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</si>
  <si>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</si>
  <si>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</si>
  <si>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</si>
  <si>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</si>
  <si>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</si>
  <si>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</si>
  <si>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</si>
  <si>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</si>
  <si>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</si>
  <si>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</si>
  <si>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</si>
  <si>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</si>
  <si>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</si>
  <si>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</si>
  <si>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</si>
  <si>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</si>
  <si>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</si>
  <si>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</si>
  <si>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</si>
  <si>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</si>
  <si>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</si>
  <si>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</si>
  <si>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</si>
  <si>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</si>
  <si>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</si>
  <si>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</si>
  <si>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</si>
  <si>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</si>
  <si>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</si>
  <si>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</si>
  <si>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</si>
  <si>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</si>
  <si>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</si>
  <si>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</si>
  <si>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</si>
  <si>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</si>
  <si>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</si>
  <si>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</si>
  <si>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</si>
  <si>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</si>
  <si>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</si>
  <si>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</si>
  <si>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</si>
  <si>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</si>
  <si>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</si>
  <si>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</si>
  <si>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</si>
  <si>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</si>
  <si>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</si>
  <si>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</si>
  <si>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</si>
  <si>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</si>
  <si>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</si>
  <si>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</si>
  <si>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</si>
  <si>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</si>
  <si>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</si>
  <si>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</si>
  <si>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</si>
  <si>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</si>
  <si>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</si>
  <si>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</si>
  <si>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</si>
  <si>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</si>
  <si>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</si>
  <si>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</si>
  <si>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</si>
  <si>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</si>
  <si>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</si>
  <si>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</si>
  <si>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</si>
  <si>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</si>
  <si>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</si>
  <si>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</si>
  <si>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</si>
  <si>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</si>
  <si>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</si>
  <si>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</si>
  <si>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</si>
  <si>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</si>
  <si>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</si>
  <si>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</si>
  <si>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</si>
  <si>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</si>
  <si>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</si>
  <si>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</si>
  <si>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</si>
  <si>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</si>
  <si>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</si>
  <si>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</si>
  <si>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</si>
  <si>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</si>
  <si>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</si>
  <si>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</si>
  <si>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</si>
  <si>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</si>
  <si>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</si>
  <si>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</si>
  <si>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</si>
  <si>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</si>
  <si>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</si>
  <si>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</si>
  <si>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</si>
  <si>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</si>
  <si>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</si>
  <si>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</si>
  <si>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</si>
  <si>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</si>
  <si>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</si>
  <si>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</si>
  <si>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</si>
  <si>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</si>
  <si>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</si>
  <si>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</si>
  <si>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</si>
  <si>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</si>
  <si>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</si>
  <si>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</si>
  <si>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</si>
  <si>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</si>
  <si>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</si>
  <si>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</si>
  <si>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</si>
  <si>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</si>
  <si>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</si>
  <si>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</si>
  <si>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</si>
  <si>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</si>
  <si>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</si>
  <si>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</si>
  <si>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</si>
  <si>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</si>
  <si>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</si>
  <si>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</si>
  <si>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</si>
  <si>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</si>
  <si>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</si>
  <si>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</si>
  <si>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</si>
  <si>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</si>
  <si>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</si>
  <si>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</si>
  <si>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</si>
  <si>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</si>
  <si>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</si>
  <si>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</si>
  <si>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</si>
  <si>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</si>
  <si>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</si>
  <si>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</si>
  <si>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</si>
  <si>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</si>
  <si>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</si>
  <si>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</si>
  <si>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</si>
  <si>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</si>
  <si>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</si>
  <si>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</si>
  <si>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</si>
  <si>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</si>
  <si>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</si>
  <si>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</si>
  <si>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</si>
  <si>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</si>
  <si>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</si>
  <si>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</si>
  <si>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</si>
  <si>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</si>
  <si>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</si>
  <si>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</si>
  <si>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</si>
  <si>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</si>
  <si>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</si>
  <si>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</si>
  <si>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</si>
  <si>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</si>
  <si>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</si>
  <si>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</si>
  <si>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</si>
  <si>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</si>
  <si>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</si>
  <si>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</si>
  <si>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</si>
  <si>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</si>
  <si>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</si>
  <si>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</si>
  <si>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</si>
  <si>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</si>
  <si>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</si>
  <si>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</si>
  <si>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</si>
  <si>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</si>
  <si>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</si>
  <si>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</si>
  <si>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</si>
  <si>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</si>
  <si>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</si>
  <si>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</si>
  <si>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</si>
  <si>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</si>
  <si>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</si>
  <si>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</si>
  <si>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</si>
  <si>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</si>
  <si>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</si>
  <si>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</si>
  <si>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</si>
  <si>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</si>
  <si>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</si>
  <si>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</si>
  <si>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</si>
  <si>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</si>
  <si>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</si>
  <si>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</si>
  <si>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</si>
  <si>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</si>
  <si>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</si>
  <si>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</si>
  <si>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</si>
  <si>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</si>
  <si>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</si>
  <si>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</si>
  <si>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</si>
  <si>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</si>
  <si>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</si>
  <si>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</si>
  <si>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</si>
  <si>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</si>
  <si>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</si>
  <si>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</si>
  <si>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</si>
  <si>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</si>
  <si>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</si>
  <si>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</si>
  <si>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</si>
  <si>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</si>
  <si>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</si>
  <si>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</si>
  <si>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</si>
  <si>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</si>
  <si>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</si>
  <si>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</si>
  <si>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</si>
  <si>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</si>
  <si>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</si>
  <si>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</si>
  <si>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</si>
  <si>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</si>
  <si>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</si>
  <si>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</si>
  <si>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</si>
  <si>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</si>
  <si>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</si>
  <si>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</si>
  <si>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</si>
  <si>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</si>
  <si>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</si>
  <si>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</si>
  <si>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</si>
  <si>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</si>
  <si>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</si>
  <si>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</si>
  <si>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</si>
  <si>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</si>
  <si>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</si>
  <si>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</si>
  <si>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</si>
  <si>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</si>
  <si>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</si>
  <si>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</si>
  <si>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</si>
  <si>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</si>
  <si>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</si>
  <si>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</si>
  <si>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</si>
  <si>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</si>
  <si>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</si>
  <si>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</si>
  <si>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</si>
  <si>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</si>
  <si>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</si>
  <si>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</si>
  <si>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</si>
  <si>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</si>
  <si>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</si>
  <si>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</si>
  <si>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</si>
  <si>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</si>
  <si>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</si>
  <si>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</si>
  <si>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</si>
  <si>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</si>
  <si>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</si>
  <si>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</si>
  <si>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</si>
  <si>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</si>
  <si>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</si>
  <si>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</si>
  <si>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</si>
  <si>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</si>
  <si>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</si>
  <si>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</si>
  <si>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</si>
  <si>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</si>
  <si>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</si>
  <si>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</si>
  <si>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</si>
  <si>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</si>
  <si>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</si>
  <si>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</si>
  <si>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</si>
  <si>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</si>
  <si>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</si>
  <si>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</si>
  <si>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</si>
  <si>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</si>
  <si>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</si>
  <si>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</si>
  <si>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</si>
  <si>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</si>
  <si>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</si>
  <si>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</si>
  <si>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</si>
  <si>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</si>
  <si>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</si>
  <si>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</si>
  <si>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</si>
  <si>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</si>
  <si>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</si>
  <si>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</si>
  <si>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</si>
  <si>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</si>
  <si>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</si>
  <si>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</si>
  <si>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</si>
  <si>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</si>
  <si>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</si>
  <si>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</si>
  <si>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</si>
  <si>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</si>
  <si>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</si>
  <si>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</si>
  <si>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</si>
  <si>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</si>
  <si>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</si>
  <si>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</si>
  <si>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</si>
  <si>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</si>
  <si>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</si>
  <si>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</si>
  <si>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</si>
  <si>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</si>
  <si>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</si>
  <si>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</si>
  <si>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</si>
  <si>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</si>
  <si>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</si>
  <si>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</si>
  <si>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</si>
  <si>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</si>
  <si>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</si>
  <si>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</si>
  <si>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</si>
  <si>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</si>
  <si>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</si>
  <si>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</si>
  <si>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</si>
  <si>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</si>
  <si>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</si>
  <si>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</si>
  <si>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</si>
  <si>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</si>
  <si>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</si>
  <si>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</si>
  <si>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</si>
  <si>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</si>
  <si>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</si>
  <si>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</si>
  <si>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</si>
  <si>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</si>
  <si>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</si>
  <si>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</si>
  <si>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</si>
  <si>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</si>
  <si>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</si>
  <si>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</si>
  <si>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</si>
  <si>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</si>
  <si>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</si>
  <si>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</si>
  <si>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</si>
  <si>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</si>
  <si>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</si>
  <si>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</si>
  <si>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</si>
  <si>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</si>
  <si>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</si>
  <si>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</si>
  <si>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</si>
  <si>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</si>
  <si>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</si>
  <si>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</si>
  <si>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</si>
  <si>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</si>
  <si>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</si>
  <si>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</si>
  <si>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</si>
  <si>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</si>
  <si>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</si>
  <si>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</si>
  <si>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</si>
  <si>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</si>
  <si>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</si>
  <si>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</si>
  <si>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</si>
  <si>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</si>
  <si>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</si>
  <si>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</si>
  <si>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</si>
  <si>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</si>
  <si>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</si>
  <si>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</si>
  <si>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</si>
  <si>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</si>
  <si>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</si>
  <si>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</si>
  <si>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</si>
  <si>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</si>
  <si>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</si>
  <si>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</si>
  <si>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</si>
  <si>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</si>
  <si>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</si>
  <si>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</si>
  <si>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</si>
  <si>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</si>
  <si>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</si>
  <si>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</si>
  <si>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</si>
  <si>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</si>
  <si>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</si>
  <si>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</si>
  <si>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</si>
  <si>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</si>
  <si>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</si>
  <si>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</si>
  <si>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</si>
  <si>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</si>
  <si>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</si>
  <si>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</si>
  <si>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</si>
  <si>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</si>
  <si>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</si>
  <si>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</si>
  <si>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</si>
  <si>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</si>
  <si>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</si>
  <si>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</si>
  <si>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</si>
  <si>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</si>
  <si>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</si>
  <si>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</si>
  <si>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</si>
  <si>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</si>
  <si>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</si>
  <si>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</si>
  <si>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</si>
  <si>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</si>
  <si>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</si>
  <si>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</si>
  <si>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</si>
  <si>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</si>
  <si>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</si>
  <si>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</si>
  <si>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</si>
  <si>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</si>
  <si>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</si>
  <si>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</si>
  <si>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</si>
  <si>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</si>
  <si>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</si>
  <si>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</si>
  <si>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</si>
  <si>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</si>
  <si>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</si>
  <si>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</si>
  <si>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</si>
  <si>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</si>
  <si>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</si>
  <si>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</si>
  <si>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</si>
  <si>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</si>
  <si>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</si>
  <si>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</si>
  <si>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</si>
  <si>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</si>
  <si>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</si>
  <si>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</si>
  <si>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</si>
  <si>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</si>
  <si>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</si>
  <si>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</si>
  <si>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</si>
  <si>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</si>
  <si>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</si>
  <si>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</si>
  <si>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</si>
  <si>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</si>
  <si>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</si>
  <si>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</si>
  <si>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</si>
  <si>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</si>
  <si>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</si>
  <si>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</si>
  <si>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</si>
  <si>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</si>
  <si>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</si>
  <si>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</si>
  <si>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</si>
  <si>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</si>
  <si>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</si>
  <si>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</si>
  <si>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</si>
  <si>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</si>
  <si>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</si>
  <si>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</si>
  <si>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</si>
  <si>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</si>
  <si>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</si>
  <si>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</si>
  <si>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</si>
  <si>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</si>
  <si>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</si>
  <si>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</si>
  <si>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</si>
  <si>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</si>
  <si>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</si>
  <si>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</si>
  <si>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</si>
  <si>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</si>
  <si>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</si>
  <si>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</si>
  <si>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</si>
  <si>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</si>
  <si>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</si>
  <si>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</si>
  <si>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</si>
  <si>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</si>
  <si>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</si>
  <si>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</si>
  <si>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</si>
  <si>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</si>
  <si>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</si>
  <si>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</si>
  <si>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</si>
  <si>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</si>
  <si>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</si>
  <si>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</si>
  <si>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</si>
  <si>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</si>
  <si>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</si>
  <si>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</si>
  <si>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</si>
  <si>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</si>
  <si>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</si>
  <si>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</si>
  <si>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</si>
  <si>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</si>
  <si>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</si>
  <si>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</si>
  <si>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</si>
  <si>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</si>
  <si>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</si>
  <si>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</si>
  <si>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</si>
  <si>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</si>
  <si>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</si>
  <si>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</si>
  <si>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</si>
  <si>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</si>
  <si>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</si>
  <si>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</si>
  <si>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</si>
  <si>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</si>
  <si>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</si>
  <si>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</si>
  <si>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</si>
  <si>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</si>
  <si>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</si>
  <si>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</si>
  <si>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</si>
  <si>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</si>
  <si>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</si>
  <si>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</si>
  <si>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</si>
  <si>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</si>
  <si>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</si>
  <si>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</si>
  <si>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</si>
  <si>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</si>
  <si>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</si>
  <si>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</si>
  <si>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</si>
  <si>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</si>
  <si>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</si>
  <si>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</si>
  <si>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</si>
  <si>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</si>
  <si>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</si>
  <si>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</si>
  <si>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</si>
  <si>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</si>
  <si>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</si>
  <si>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</si>
  <si>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</si>
  <si>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</si>
  <si>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</si>
  <si>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</si>
  <si>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</si>
  <si>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</si>
  <si>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</si>
  <si>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</si>
  <si>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</si>
  <si>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</si>
  <si>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</si>
  <si>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</si>
  <si>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</si>
  <si>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</si>
  <si>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</si>
  <si>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</si>
  <si>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</si>
  <si>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</si>
  <si>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</si>
  <si>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</si>
  <si>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</si>
  <si>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</si>
  <si>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</si>
  <si>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</si>
  <si>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</si>
  <si>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</si>
  <si>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</si>
  <si>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</si>
  <si>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</si>
  <si>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</si>
  <si>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</si>
  <si>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</si>
  <si>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</si>
  <si>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</si>
  <si>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</si>
  <si>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</si>
  <si>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</si>
  <si>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</si>
  <si>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</si>
  <si>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</si>
  <si>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</si>
  <si>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</si>
  <si>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</si>
  <si>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</si>
  <si>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</si>
  <si>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</si>
  <si>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</si>
  <si>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</si>
  <si>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</si>
  <si>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</si>
  <si>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</si>
  <si>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</si>
  <si>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</si>
  <si>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</si>
  <si>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</si>
  <si>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</si>
  <si>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</si>
  <si>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</si>
  <si>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</si>
  <si>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</si>
  <si>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</si>
  <si>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</si>
  <si>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</si>
  <si>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</si>
  <si>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</si>
  <si>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</si>
  <si>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</si>
  <si>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</si>
  <si>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</si>
  <si>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</si>
  <si>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</si>
  <si>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</si>
  <si>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</si>
  <si>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</si>
  <si>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</si>
  <si>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</si>
  <si>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</si>
  <si>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</si>
  <si>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</si>
  <si>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</si>
  <si>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</si>
  <si>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</si>
  <si>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</si>
  <si>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</si>
  <si>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</si>
  <si>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</si>
  <si>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</si>
  <si>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</si>
  <si>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</si>
  <si>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</si>
  <si>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</si>
  <si>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</si>
  <si>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</si>
  <si>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</si>
  <si>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</si>
  <si>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</si>
  <si>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</si>
  <si>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</si>
  <si>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</si>
  <si>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</si>
  <si>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</si>
  <si>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</si>
  <si>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</si>
  <si>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</si>
  <si>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</si>
  <si>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</si>
  <si>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</si>
  <si>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</si>
  <si>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</si>
  <si>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</si>
  <si>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</si>
  <si>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</si>
  <si>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</si>
  <si>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</si>
  <si>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</si>
  <si>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</si>
  <si>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</si>
  <si>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</si>
  <si>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</si>
  <si>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</si>
  <si>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</si>
  <si>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</si>
  <si>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</si>
  <si>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</si>
  <si>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</si>
  <si>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</si>
  <si>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</si>
  <si>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</si>
  <si>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</si>
  <si>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</si>
  <si>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</si>
  <si>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</si>
  <si>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</si>
  <si>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</si>
  <si>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</si>
  <si>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</si>
  <si>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</si>
  <si>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</si>
  <si>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</si>
  <si>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</si>
  <si>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</si>
  <si>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</si>
  <si>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</si>
  <si>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</si>
  <si>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</si>
  <si>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</si>
  <si>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</si>
  <si>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</si>
  <si>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</si>
  <si>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</si>
  <si>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</si>
  <si>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</si>
  <si>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</si>
  <si>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</si>
  <si>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</si>
  <si>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</si>
  <si>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</si>
  <si>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</si>
  <si>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</si>
  <si>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</si>
  <si>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</si>
  <si>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</si>
  <si>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</si>
  <si>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</si>
  <si>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</si>
  <si>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</si>
  <si>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</si>
  <si>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</si>
  <si>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</si>
  <si>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</si>
  <si>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</si>
  <si>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</si>
  <si>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</si>
  <si>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</si>
  <si>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</si>
  <si>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</si>
  <si>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</si>
  <si>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</si>
  <si>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</si>
  <si>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</si>
  <si>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</si>
  <si>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</si>
  <si>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</si>
  <si>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</si>
  <si>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</si>
  <si>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</si>
  <si>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</si>
  <si>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</si>
  <si>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</si>
  <si>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</si>
  <si>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</si>
  <si>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</si>
  <si>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</si>
  <si>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</si>
  <si>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</si>
  <si>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</si>
  <si>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</si>
  <si>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</si>
  <si>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</si>
  <si>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</si>
  <si>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</si>
  <si>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</si>
  <si>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</si>
  <si>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</si>
  <si>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</si>
  <si>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</si>
  <si>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</si>
  <si>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</si>
  <si>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</si>
  <si>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</si>
  <si>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</si>
  <si>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</si>
  <si>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</si>
  <si>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</si>
  <si>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</si>
  <si>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</si>
  <si>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</si>
  <si>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</si>
  <si>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</si>
  <si>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</si>
  <si>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</si>
  <si>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</si>
  <si>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</si>
  <si>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</si>
  <si>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</si>
  <si>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</si>
  <si>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</si>
  <si>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</si>
  <si>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</si>
  <si>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</si>
  <si>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</si>
  <si>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</si>
  <si>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</si>
  <si>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</si>
  <si>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</si>
  <si>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</si>
  <si>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</si>
  <si>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</si>
  <si>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</si>
  <si>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</si>
  <si>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</si>
  <si>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</si>
  <si>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</si>
  <si>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</si>
  <si>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</si>
  <si>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</si>
  <si>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</si>
  <si>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</si>
  <si>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</si>
  <si>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</si>
  <si>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</si>
  <si>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</si>
  <si>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</si>
  <si>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</si>
  <si>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</si>
  <si>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</si>
  <si>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</si>
  <si>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</si>
  <si>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</si>
  <si>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</si>
  <si>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</si>
  <si>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</si>
  <si>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</si>
  <si>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</si>
  <si>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</si>
  <si>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</si>
  <si>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</si>
  <si>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</si>
  <si>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</si>
  <si>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</si>
  <si>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</si>
  <si>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</si>
  <si>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</si>
  <si>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</si>
  <si>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</si>
  <si>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</si>
  <si>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</si>
  <si>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</si>
  <si>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</si>
  <si>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</si>
  <si>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</si>
  <si>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</si>
  <si>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</si>
  <si>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</si>
  <si>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</si>
  <si>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</si>
  <si>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</si>
  <si>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</si>
  <si>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</si>
  <si>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</si>
  <si>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</si>
  <si>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</si>
  <si>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</si>
  <si>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</si>
  <si>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</si>
  <si>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</si>
  <si>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</si>
  <si>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</si>
  <si>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</si>
  <si>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</si>
  <si>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</si>
  <si>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</si>
  <si>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</si>
  <si>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</si>
  <si>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</si>
  <si>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</si>
  <si>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</si>
  <si>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</si>
  <si>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</si>
  <si>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</si>
  <si>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</si>
  <si>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</si>
  <si>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</si>
  <si>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</si>
  <si>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</si>
  <si>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</si>
  <si>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</si>
  <si>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</si>
  <si>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</si>
  <si>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</si>
  <si>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</si>
  <si>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</si>
  <si>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</si>
  <si>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</si>
  <si>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</si>
  <si>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</si>
  <si>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</si>
  <si>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</si>
  <si>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</si>
  <si>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</si>
  <si>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</si>
  <si>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</si>
  <si>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</si>
  <si>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</si>
  <si>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</si>
  <si>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</si>
  <si>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</si>
  <si>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</si>
  <si>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</si>
  <si>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</si>
  <si>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</si>
  <si>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</si>
  <si>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</si>
  <si>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</si>
  <si>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</si>
  <si>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</si>
  <si>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</si>
  <si>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</si>
  <si>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</si>
  <si>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</si>
  <si>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</si>
  <si>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</si>
  <si>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</si>
  <si>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</si>
  <si>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</si>
  <si>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</si>
  <si>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</si>
  <si>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</si>
  <si>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</si>
  <si>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</si>
  <si>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</si>
  <si>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</si>
  <si>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</si>
  <si>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</si>
  <si>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</si>
  <si>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</si>
  <si>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</si>
  <si>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</si>
  <si>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</si>
  <si>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</si>
  <si>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</si>
  <si>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</si>
  <si>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</si>
  <si>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</si>
  <si>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</si>
  <si>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</si>
  <si>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</si>
  <si>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</si>
  <si>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</si>
  <si>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</si>
  <si>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</si>
  <si>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</si>
  <si>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</si>
  <si>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</si>
  <si>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</si>
  <si>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</si>
  <si>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</si>
  <si>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</si>
  <si>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</si>
  <si>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</si>
  <si>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</si>
  <si>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</si>
  <si>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</si>
  <si>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</si>
  <si>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</si>
  <si>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</si>
  <si>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</si>
  <si>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</si>
  <si>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</si>
  <si>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</si>
  <si>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</si>
  <si>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</si>
  <si>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</si>
  <si>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</si>
  <si>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</si>
  <si>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</si>
  <si>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</si>
  <si>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</si>
  <si>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</si>
  <si>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</si>
  <si>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</si>
  <si>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</si>
  <si>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</si>
  <si>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</si>
  <si>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</si>
  <si>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</si>
  <si>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</si>
  <si>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</si>
  <si>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</si>
  <si>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</si>
  <si>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</si>
  <si>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</si>
  <si>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</si>
  <si>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</si>
  <si>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</si>
  <si>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</si>
  <si>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</si>
  <si>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</si>
  <si>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</si>
  <si>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</si>
  <si>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</si>
  <si>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</si>
  <si>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</si>
  <si>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</si>
  <si>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</si>
  <si>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</si>
  <si>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</si>
  <si>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</si>
  <si>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</si>
  <si>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</si>
  <si>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</si>
  <si>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</si>
  <si>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</si>
  <si>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</si>
  <si>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</si>
  <si>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</si>
  <si>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</si>
  <si>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</si>
  <si>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</si>
  <si>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</si>
  <si>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</si>
  <si>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</si>
  <si>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</si>
  <si>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</si>
  <si>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</si>
  <si>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</si>
  <si>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</si>
  <si>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</si>
  <si>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</si>
  <si>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</si>
  <si>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</si>
  <si>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</si>
  <si>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</si>
  <si>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</si>
  <si>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</si>
  <si>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</si>
  <si>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</si>
  <si>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</si>
  <si>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</si>
  <si>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</si>
  <si>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</si>
  <si>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</si>
  <si>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</si>
  <si>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</si>
  <si>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</si>
  <si>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</si>
  <si>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</si>
  <si>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</si>
  <si>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</si>
  <si>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</si>
  <si>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</si>
  <si>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</si>
  <si>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</si>
  <si>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</si>
  <si>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</si>
  <si>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</si>
  <si>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</si>
  <si>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</si>
  <si>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</si>
  <si>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</si>
  <si>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</si>
  <si>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</si>
  <si>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</si>
  <si>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</si>
  <si>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</si>
  <si>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</si>
  <si>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</si>
  <si>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</si>
  <si>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</si>
  <si>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</si>
  <si>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</si>
  <si>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</si>
  <si>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</si>
  <si>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</si>
  <si>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</si>
  <si>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</si>
  <si>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</si>
  <si>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</si>
  <si>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</si>
  <si>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</si>
  <si>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</si>
  <si>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</si>
  <si>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</si>
  <si>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</si>
  <si>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</si>
  <si>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</si>
  <si>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</si>
  <si>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</si>
  <si>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</si>
  <si>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</si>
  <si>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</si>
  <si>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</si>
  <si>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</si>
  <si>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</si>
  <si>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</si>
  <si>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</si>
  <si>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</si>
  <si>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</si>
  <si>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</si>
  <si>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</si>
  <si>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</si>
  <si>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</si>
  <si>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</si>
  <si>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</si>
  <si>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</si>
  <si>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</si>
  <si>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</si>
  <si>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</si>
  <si>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</si>
  <si>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</si>
  <si>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</si>
  <si>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</si>
  <si>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</si>
  <si>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</si>
  <si>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</si>
  <si>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</si>
  <si>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</si>
  <si>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</si>
  <si>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</si>
  <si>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</si>
  <si>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</si>
  <si>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</si>
  <si>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</si>
  <si>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</si>
  <si>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</si>
  <si>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</si>
  <si>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</si>
  <si>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</si>
  <si>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</si>
  <si>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</si>
  <si>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</si>
  <si>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</si>
  <si>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</si>
  <si>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</si>
  <si>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</si>
  <si>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</si>
  <si>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</si>
  <si>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</si>
  <si>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</si>
  <si>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</si>
  <si>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</si>
  <si>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</si>
  <si>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</si>
  <si>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</si>
  <si>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</si>
  <si>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</si>
  <si>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</si>
  <si>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</si>
  <si>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</si>
  <si>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</si>
  <si>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</si>
  <si>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</si>
  <si>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</si>
  <si>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</si>
  <si>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</si>
  <si>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</si>
  <si>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</si>
  <si>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</si>
  <si>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</si>
  <si>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</si>
  <si>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</si>
  <si>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</si>
  <si>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</si>
  <si>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</si>
  <si>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</si>
  <si>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</si>
  <si>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</si>
  <si>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</si>
  <si>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</si>
  <si>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</si>
  <si>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</si>
  <si>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</si>
  <si>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</si>
  <si>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</si>
  <si>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</si>
  <si>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</si>
  <si>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</si>
  <si>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</si>
  <si>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</si>
  <si>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</si>
  <si>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</si>
  <si>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</si>
  <si>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</si>
  <si>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</si>
  <si>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</si>
  <si>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</si>
  <si>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</si>
  <si>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</si>
  <si>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</si>
  <si>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</si>
  <si>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</si>
  <si>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</si>
  <si>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</si>
  <si>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</si>
  <si>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</si>
  <si>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</si>
  <si>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</si>
  <si>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</si>
  <si>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</si>
  <si>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</si>
  <si>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</si>
  <si>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</si>
  <si>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</si>
  <si>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</si>
  <si>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</si>
  <si>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</si>
  <si>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</si>
  <si>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</si>
  <si>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</si>
  <si>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</si>
  <si>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</si>
  <si>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</si>
  <si>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</si>
  <si>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</si>
  <si>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</si>
  <si>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</si>
  <si>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</si>
  <si>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</si>
  <si>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</si>
  <si>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</si>
  <si>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</si>
  <si>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</si>
  <si>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</si>
  <si>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</si>
  <si>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</si>
  <si>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</si>
  <si>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</si>
  <si>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</si>
  <si>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</si>
  <si>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</si>
  <si>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</si>
  <si>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</si>
  <si>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</si>
  <si>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</si>
  <si>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</si>
  <si>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</si>
  <si>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</si>
  <si>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</si>
  <si>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</si>
  <si>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</si>
  <si>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</si>
  <si>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</si>
  <si>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</si>
  <si>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</si>
  <si>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</si>
  <si>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</si>
  <si>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</si>
  <si>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</si>
  <si>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</si>
  <si>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</si>
  <si>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</si>
  <si>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</si>
  <si>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</si>
  <si>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</si>
  <si>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</si>
  <si>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</si>
  <si>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</si>
  <si>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</si>
  <si>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</si>
  <si>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</si>
  <si>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</si>
  <si>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</si>
  <si>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</si>
  <si>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</si>
  <si>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</si>
  <si>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</si>
  <si>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</si>
  <si>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</si>
  <si>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</si>
  <si>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</si>
  <si>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</si>
  <si>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</si>
  <si>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</si>
  <si>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</si>
  <si>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</si>
  <si>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</si>
  <si>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</si>
  <si>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</si>
  <si>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</si>
  <si>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</si>
  <si>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</si>
  <si>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</si>
  <si>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</si>
  <si>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</si>
  <si>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</si>
  <si>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</si>
  <si>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</si>
  <si>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</si>
  <si>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</si>
  <si>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</si>
  <si>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</si>
  <si>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</si>
  <si>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</si>
  <si>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</si>
  <si>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</si>
  <si>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</si>
  <si>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</si>
  <si>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</si>
  <si>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</si>
  <si>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</si>
  <si>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</si>
  <si>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</si>
  <si>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</si>
  <si>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</si>
  <si>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</si>
  <si>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</si>
  <si>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</si>
  <si>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</si>
  <si>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</si>
  <si>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</si>
  <si>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</si>
  <si>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</si>
  <si>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</si>
  <si>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</si>
  <si>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</si>
  <si>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</si>
  <si>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</si>
  <si>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</si>
  <si>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</si>
  <si>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</si>
  <si>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</si>
  <si>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</si>
  <si>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</si>
  <si>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</si>
  <si>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</si>
  <si>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</si>
  <si>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</si>
  <si>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</si>
  <si>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</si>
  <si>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</si>
  <si>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</si>
  <si>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</si>
  <si>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</si>
  <si>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</si>
  <si>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</si>
  <si>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</si>
  <si>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</si>
  <si>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</si>
  <si>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</si>
  <si>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</si>
  <si>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</si>
  <si>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</si>
  <si>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</si>
  <si>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</si>
  <si>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</si>
  <si>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</si>
  <si>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</si>
  <si>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</si>
  <si>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</si>
  <si>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</si>
  <si>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</si>
  <si>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</si>
  <si>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</si>
  <si>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</si>
  <si>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</si>
  <si>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</si>
  <si>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</si>
  <si>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</si>
  <si>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</si>
  <si>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</si>
  <si>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</si>
  <si>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</si>
  <si>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</si>
  <si>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</si>
  <si>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</si>
  <si>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</si>
  <si>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</si>
  <si>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</si>
  <si>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</si>
  <si>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</si>
  <si>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</si>
  <si>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</si>
  <si>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</si>
  <si>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</si>
  <si>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</si>
  <si>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</si>
  <si>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</si>
  <si>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</si>
  <si>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</si>
  <si>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</si>
  <si>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</si>
  <si>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</si>
  <si>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</si>
  <si>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</si>
  <si>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</si>
  <si>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</si>
  <si>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</si>
  <si>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</si>
  <si>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</si>
  <si>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</si>
  <si>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</si>
  <si>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</si>
  <si>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</si>
  <si>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</si>
  <si>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</si>
  <si>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</si>
  <si>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</si>
  <si>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</si>
  <si>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</si>
  <si>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</si>
  <si>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</si>
  <si>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</si>
  <si>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</si>
  <si>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</si>
  <si>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</si>
  <si>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</si>
  <si>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</si>
  <si>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</si>
  <si>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</si>
  <si>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</si>
  <si>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</si>
  <si>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</si>
  <si>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</si>
  <si>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</si>
  <si>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</si>
  <si>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</si>
  <si>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</si>
  <si>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</si>
  <si>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</si>
  <si>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</si>
  <si>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</si>
  <si>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</si>
  <si>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</si>
  <si>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</si>
  <si>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</si>
  <si>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</si>
  <si>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</si>
  <si>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</si>
  <si>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</si>
  <si>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</si>
  <si>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</si>
  <si>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</si>
  <si>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</si>
  <si>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</si>
  <si>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</si>
  <si>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</si>
  <si>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</si>
  <si>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</si>
  <si>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</si>
  <si>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</si>
  <si>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</si>
  <si>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</si>
  <si>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</si>
  <si>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</si>
  <si>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</si>
  <si>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</si>
  <si>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</si>
  <si>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</si>
  <si>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</si>
  <si>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</si>
  <si>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</si>
  <si>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</si>
  <si>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</si>
  <si>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</si>
  <si>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</si>
  <si>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</si>
  <si>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</si>
  <si>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</si>
  <si>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</si>
  <si>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</si>
  <si>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</si>
  <si>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</si>
  <si>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</si>
  <si>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</si>
  <si>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</si>
  <si>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</si>
  <si>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</si>
  <si>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</si>
  <si>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</si>
  <si>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</si>
  <si>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</si>
  <si>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</si>
  <si>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</si>
  <si>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</si>
  <si>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</si>
  <si>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</si>
  <si>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</si>
  <si>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</si>
  <si>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</si>
  <si>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</si>
  <si>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</si>
  <si>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</si>
  <si>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</si>
  <si>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</si>
  <si>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</si>
  <si>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</si>
  <si>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</si>
  <si>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</si>
  <si>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</si>
  <si>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</si>
  <si>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</si>
  <si>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</si>
  <si>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</si>
  <si>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</si>
  <si>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</si>
  <si>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</si>
  <si>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</si>
  <si>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</si>
  <si>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</si>
  <si>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</si>
  <si>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</si>
  <si>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</si>
  <si>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</si>
  <si>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</si>
  <si>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</si>
  <si>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</si>
  <si>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</si>
  <si>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</si>
  <si>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</si>
  <si>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</si>
  <si>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</si>
  <si>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</si>
  <si>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</si>
  <si>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</si>
  <si>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</si>
  <si>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</si>
  <si>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</si>
  <si>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</si>
  <si>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</si>
  <si>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</si>
  <si>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</si>
  <si>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</si>
  <si>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</si>
  <si>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</si>
  <si>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</si>
  <si>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</si>
  <si>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</si>
  <si>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</si>
  <si>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</si>
  <si>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</si>
  <si>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</si>
  <si>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</si>
  <si>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</si>
  <si>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</si>
  <si>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</si>
  <si>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</si>
  <si>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</si>
  <si>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</si>
  <si>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</si>
  <si>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</si>
  <si>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</si>
  <si>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</si>
  <si>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</si>
  <si>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</si>
  <si>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</si>
  <si>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</si>
  <si>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</si>
  <si>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</si>
  <si>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</si>
  <si>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</si>
  <si>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</si>
  <si>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</si>
  <si>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</si>
  <si>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</si>
  <si>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</si>
  <si>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</si>
  <si>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</si>
  <si>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</si>
  <si>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</si>
  <si>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</si>
  <si>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</si>
  <si>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</si>
  <si>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</si>
  <si>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</si>
  <si>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</si>
  <si>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</si>
  <si>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</si>
  <si>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</si>
  <si>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</si>
  <si>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</si>
  <si>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</si>
  <si>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</si>
  <si>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</si>
  <si>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</si>
  <si>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</si>
  <si>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</si>
  <si>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</si>
  <si>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</si>
  <si>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</si>
  <si>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</si>
  <si>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</si>
  <si>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</si>
  <si>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</si>
  <si>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</si>
  <si>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</si>
  <si>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</si>
  <si>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</si>
  <si>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</si>
  <si>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</si>
  <si>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</si>
  <si>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</si>
  <si>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</si>
  <si>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</si>
  <si>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</si>
  <si>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</si>
  <si>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</si>
  <si>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</si>
  <si>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</si>
  <si>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</si>
  <si>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</si>
  <si>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</si>
  <si>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</si>
  <si>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</si>
  <si>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</si>
  <si>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</si>
  <si>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</si>
  <si>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</si>
  <si>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</si>
  <si>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</si>
  <si>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</si>
  <si>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</si>
  <si>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</si>
  <si>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</si>
  <si>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</si>
  <si>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</si>
  <si>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</si>
  <si>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</si>
  <si>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</si>
  <si>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</si>
  <si>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</si>
  <si>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</si>
  <si>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</si>
  <si>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</si>
  <si>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</si>
  <si>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</si>
  <si>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</si>
  <si>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</si>
  <si>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</si>
  <si>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</si>
  <si>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</si>
  <si>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</si>
  <si>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</si>
  <si>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</si>
  <si>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</si>
  <si>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</si>
  <si>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</si>
  <si>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</si>
  <si>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</si>
  <si>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</si>
  <si>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</si>
  <si>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</si>
  <si>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</si>
  <si>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</si>
  <si>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</si>
  <si>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</si>
  <si>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</si>
  <si>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</si>
  <si>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</si>
  <si>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</si>
  <si>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</si>
  <si>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</si>
  <si>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</si>
  <si>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</si>
  <si>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</si>
  <si>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</si>
  <si>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</si>
  <si>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</si>
  <si>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</si>
  <si>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</si>
  <si>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</si>
  <si>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</si>
  <si>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</si>
  <si>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</si>
  <si>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</si>
  <si>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</si>
  <si>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</si>
  <si>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</si>
  <si>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</si>
  <si>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</si>
  <si>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</si>
  <si>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</si>
  <si>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</si>
  <si>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</si>
  <si>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</si>
  <si>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</si>
  <si>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</si>
  <si>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</si>
  <si>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</si>
  <si>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</si>
  <si>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</si>
  <si>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</si>
  <si>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</si>
  <si>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</si>
  <si>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</si>
  <si>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</si>
  <si>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</si>
  <si>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</si>
  <si>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</si>
  <si>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</si>
  <si>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</si>
  <si>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</si>
  <si>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</si>
  <si>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</si>
  <si>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</si>
  <si>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</si>
  <si>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</si>
  <si>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</si>
  <si>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</si>
  <si>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</si>
  <si>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</si>
  <si>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</si>
  <si>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</si>
  <si>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</si>
  <si>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</si>
  <si>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</si>
  <si>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</si>
  <si>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</si>
  <si>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</si>
  <si>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</si>
  <si>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</si>
  <si>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</si>
  <si>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</si>
  <si>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</si>
  <si>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</si>
  <si>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</si>
  <si>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</si>
  <si>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</si>
  <si>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</si>
  <si>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</si>
  <si>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</si>
  <si>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</si>
  <si>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</si>
  <si>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</si>
  <si>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</si>
  <si>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</si>
  <si>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</si>
  <si>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</si>
  <si>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</si>
  <si>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</si>
  <si>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</si>
  <si>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</si>
  <si>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</si>
  <si>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</si>
  <si>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</si>
  <si>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</si>
  <si>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</si>
  <si>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</si>
  <si>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</si>
  <si>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</si>
  <si>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</si>
  <si>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</si>
  <si>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</si>
  <si>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</si>
  <si>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</si>
  <si>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</si>
  <si>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</si>
  <si>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</si>
  <si>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</si>
  <si>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</si>
  <si>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</si>
  <si>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</si>
  <si>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</si>
  <si>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</si>
  <si>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</si>
  <si>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</si>
  <si>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</si>
  <si>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</si>
  <si>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</si>
  <si>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</si>
  <si>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</si>
  <si>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</si>
  <si>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</si>
  <si>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</si>
  <si>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</si>
  <si>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</si>
  <si>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</si>
  <si>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</si>
  <si>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</si>
  <si>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</si>
  <si>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</si>
  <si>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</si>
  <si>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</si>
  <si>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</si>
  <si>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</si>
  <si>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</si>
  <si>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</si>
  <si>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</si>
  <si>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</si>
  <si>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</si>
  <si>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</si>
  <si>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</si>
  <si>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</si>
  <si>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</si>
  <si>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</si>
  <si>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</si>
  <si>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</si>
  <si>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</si>
  <si>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</si>
  <si>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</si>
  <si>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</si>
  <si>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</si>
  <si>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</si>
  <si>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</si>
  <si>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</si>
  <si>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</si>
  <si>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</si>
  <si>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</si>
  <si>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</si>
  <si>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</si>
  <si>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</si>
  <si>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</si>
  <si>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</si>
  <si>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</si>
  <si>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</si>
  <si>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</si>
  <si>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</si>
  <si>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</si>
  <si>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</si>
  <si>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</si>
  <si>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</si>
  <si>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</si>
  <si>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</si>
  <si>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</si>
  <si>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</si>
  <si>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</si>
  <si>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</si>
  <si>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</si>
  <si>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</si>
  <si>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</si>
  <si>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</si>
  <si>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</si>
  <si>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</si>
  <si>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</si>
  <si>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</si>
  <si>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</si>
  <si>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</si>
  <si>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</si>
  <si>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</si>
  <si>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</si>
  <si>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</si>
  <si>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</si>
  <si>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</si>
  <si>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</si>
  <si>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</si>
  <si>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</si>
  <si>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</si>
  <si>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</si>
  <si>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</si>
  <si>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</si>
  <si>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</si>
  <si>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</si>
  <si>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</si>
  <si>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</si>
  <si>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</si>
  <si>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</si>
  <si>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</si>
  <si>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</si>
  <si>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</si>
  <si>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</si>
  <si>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</si>
  <si>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</si>
  <si>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</si>
  <si>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</si>
  <si>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</si>
  <si>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</si>
  <si>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</si>
  <si>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</si>
  <si>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</si>
  <si>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</si>
  <si>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</si>
  <si>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</si>
  <si>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</si>
  <si>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</si>
  <si>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</si>
  <si>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</si>
  <si>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</si>
  <si>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</si>
  <si>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</si>
  <si>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</si>
  <si>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</si>
  <si>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</si>
  <si>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</si>
  <si>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</si>
  <si>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</si>
  <si>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</si>
  <si>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</si>
  <si>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</si>
  <si>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</si>
  <si>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</si>
  <si>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</si>
  <si>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</si>
  <si>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</si>
  <si>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</si>
  <si>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</si>
  <si>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</si>
  <si>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</si>
  <si>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</si>
  <si>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</si>
  <si>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</si>
  <si>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</si>
  <si>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</si>
  <si>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</si>
  <si>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</si>
  <si>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</si>
  <si>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</si>
  <si>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</si>
  <si>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</si>
  <si>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</si>
  <si>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</si>
  <si>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</si>
  <si>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</si>
  <si>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</si>
  <si>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</si>
  <si>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</si>
  <si>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</si>
  <si>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</si>
  <si>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</si>
  <si>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</si>
  <si>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</si>
  <si>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</si>
  <si>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</si>
  <si>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</si>
  <si>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</si>
  <si>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</si>
  <si>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</si>
  <si>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</si>
  <si>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</si>
  <si>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</si>
  <si>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</si>
  <si>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</si>
  <si>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</si>
  <si>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</si>
  <si>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</si>
  <si>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</si>
  <si>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</si>
  <si>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</si>
  <si>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</si>
  <si>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</si>
  <si>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</si>
  <si>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</si>
  <si>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</si>
  <si>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</si>
  <si>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</si>
  <si>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</si>
  <si>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</si>
  <si>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</si>
  <si>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</si>
  <si>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</si>
  <si>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</si>
  <si>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</si>
  <si>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</si>
  <si>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</si>
  <si>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</si>
  <si>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</si>
  <si>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</si>
  <si>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</si>
  <si>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</si>
  <si>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</si>
  <si>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</si>
  <si>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</si>
  <si>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</si>
  <si>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</si>
  <si>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</si>
  <si>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</si>
  <si>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</si>
  <si>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</si>
  <si>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</si>
  <si>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</si>
  <si>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</si>
  <si>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</si>
  <si>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</si>
  <si>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</si>
  <si>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</si>
  <si>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</si>
  <si>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</si>
  <si>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</si>
  <si>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</si>
  <si>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</si>
  <si>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</si>
  <si>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</si>
  <si>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</si>
  <si>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</si>
  <si>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</si>
  <si>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</si>
  <si>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</si>
  <si>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</si>
  <si>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</si>
  <si>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</si>
  <si>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</si>
  <si>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</si>
  <si>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</si>
  <si>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</si>
  <si>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</si>
  <si>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</si>
  <si>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</si>
  <si>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</si>
  <si>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</si>
  <si>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</si>
  <si>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</si>
  <si>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</si>
  <si>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</si>
  <si>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</si>
  <si>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</si>
  <si>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</si>
  <si>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</si>
  <si>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</si>
  <si>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</si>
  <si>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</si>
  <si>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</si>
  <si>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</si>
  <si>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</si>
  <si>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</si>
  <si>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</si>
  <si>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</si>
  <si>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</si>
  <si>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</si>
  <si>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</si>
  <si>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</si>
  <si>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</si>
  <si>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</si>
  <si>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</si>
  <si>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</si>
  <si>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</si>
  <si>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</si>
  <si>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</si>
  <si>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</si>
  <si>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</si>
  <si>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</si>
  <si>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</si>
  <si>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</si>
  <si>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</si>
  <si>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</si>
  <si>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</si>
  <si>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</si>
  <si>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</si>
  <si>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</si>
  <si>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</si>
  <si>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</si>
  <si>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</si>
  <si>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</si>
  <si>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</si>
  <si>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</si>
  <si>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</si>
  <si>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</si>
  <si>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</si>
  <si>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</si>
  <si>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</si>
  <si>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</si>
  <si>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</si>
  <si>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</si>
  <si>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</si>
  <si>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</si>
  <si>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</si>
  <si>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</si>
  <si>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</si>
  <si>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</si>
  <si>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</si>
  <si>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</si>
  <si>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</si>
  <si>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</si>
  <si>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</si>
  <si>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</si>
  <si>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</si>
  <si>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</si>
  <si>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</si>
  <si>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</si>
  <si>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</si>
  <si>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</si>
  <si>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</si>
  <si>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</si>
  <si>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</si>
  <si>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</si>
  <si>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</si>
  <si>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</si>
  <si>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</si>
  <si>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</si>
  <si>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</si>
  <si>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</si>
  <si>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</si>
  <si>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</si>
  <si>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</si>
  <si>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</si>
  <si>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</si>
  <si>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</si>
  <si>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</si>
  <si>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</si>
  <si>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</si>
  <si>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</si>
  <si>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</si>
  <si>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</si>
  <si>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</si>
  <si>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</si>
  <si>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</si>
  <si>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</si>
  <si>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</si>
  <si>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</si>
  <si>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</si>
  <si>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</si>
  <si>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</si>
  <si>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</si>
  <si>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</si>
  <si>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</si>
  <si>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</si>
  <si>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</si>
  <si>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</si>
  <si>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</si>
  <si>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</si>
  <si>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</si>
  <si>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</si>
  <si>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</si>
  <si>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</si>
  <si>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</si>
  <si>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</si>
  <si>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</si>
  <si>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</si>
  <si>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</si>
  <si>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</si>
  <si>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</si>
  <si>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</si>
  <si>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</si>
  <si>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</si>
  <si>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</si>
  <si>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</si>
  <si>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</si>
  <si>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</si>
  <si>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</si>
  <si>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</si>
  <si>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</si>
  <si>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</si>
  <si>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</si>
  <si>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</si>
  <si>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</si>
  <si>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</si>
  <si>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</si>
  <si>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</si>
  <si>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</si>
  <si>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</si>
  <si>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</si>
  <si>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</si>
  <si>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</si>
  <si>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</si>
  <si>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</si>
  <si>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</si>
  <si>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</si>
  <si>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</si>
  <si>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</si>
  <si>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</si>
  <si>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</si>
  <si>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</si>
  <si>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</si>
  <si>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</si>
  <si>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</si>
  <si>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</si>
  <si>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</si>
  <si>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</si>
  <si>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</si>
  <si>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</si>
  <si>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</si>
  <si>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</si>
  <si>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</si>
  <si>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</si>
  <si>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</si>
  <si>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</si>
  <si>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</si>
  <si>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</si>
  <si>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</si>
  <si>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</si>
  <si>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</si>
  <si>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</si>
  <si>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</si>
  <si>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</si>
  <si>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</si>
  <si>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</si>
  <si>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</si>
  <si>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</si>
  <si>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</si>
  <si>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</si>
  <si>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</si>
  <si>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</si>
  <si>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</si>
  <si>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</si>
  <si>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</si>
  <si>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</si>
  <si>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</si>
  <si>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</si>
  <si>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</si>
  <si>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</si>
  <si>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</si>
  <si>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</si>
  <si>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</si>
  <si>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</si>
  <si>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</si>
  <si>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</si>
  <si>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</si>
  <si>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</si>
  <si>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</si>
  <si>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</si>
  <si>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</si>
  <si>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</si>
  <si>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</si>
  <si>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</si>
  <si>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</si>
  <si>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</si>
  <si>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</si>
  <si>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</si>
  <si>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</si>
  <si>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</si>
  <si>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</si>
  <si>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</si>
  <si>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</si>
  <si>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</si>
  <si>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</si>
  <si>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</si>
  <si>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</si>
  <si>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</si>
  <si>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</si>
  <si>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</si>
  <si>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</si>
  <si>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</si>
  <si>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</si>
  <si>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</si>
  <si>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</si>
  <si>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</si>
  <si>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</si>
  <si>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</si>
  <si>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</si>
  <si>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</si>
  <si>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</si>
  <si>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</si>
  <si>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</si>
  <si>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</si>
  <si>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</si>
  <si>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</si>
  <si>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</si>
  <si>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</si>
  <si>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</si>
  <si>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</si>
  <si>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</si>
  <si>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</si>
  <si>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</si>
  <si>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</si>
  <si>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</si>
  <si>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</si>
  <si>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</si>
  <si>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</si>
  <si>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</si>
  <si>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</si>
  <si>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</si>
  <si>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</si>
  <si>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</si>
  <si>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</si>
  <si>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</si>
  <si>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</si>
  <si>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</si>
  <si>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</si>
  <si>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</si>
  <si>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</si>
  <si>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</si>
  <si>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</si>
  <si>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</si>
  <si>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</si>
  <si>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</si>
  <si>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</si>
  <si>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</si>
  <si>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</si>
  <si>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</si>
  <si>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</si>
  <si>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</si>
  <si>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</si>
  <si>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</si>
  <si>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</si>
  <si>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</si>
  <si>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</si>
  <si>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</si>
  <si>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</si>
  <si>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</si>
  <si>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</si>
  <si>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</si>
  <si>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</si>
  <si>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</si>
  <si>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</si>
  <si>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</si>
  <si>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</si>
  <si>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</si>
  <si>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</si>
  <si>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</si>
  <si>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</si>
  <si>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</si>
  <si>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</si>
  <si>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</si>
  <si>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</si>
  <si>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</si>
  <si>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</si>
  <si>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</si>
  <si>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</si>
  <si>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</si>
  <si>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</si>
  <si>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</si>
  <si>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</si>
  <si>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</si>
  <si>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</si>
  <si>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</si>
  <si>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</si>
  <si>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</si>
  <si>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</si>
  <si>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</si>
  <si>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</si>
  <si>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</si>
  <si>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</si>
  <si>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</si>
  <si>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</si>
  <si>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</si>
  <si>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</si>
  <si>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</si>
  <si>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</si>
  <si>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</si>
  <si>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</si>
  <si>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</si>
  <si>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</si>
  <si>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</si>
  <si>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</si>
  <si>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</si>
  <si>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</si>
  <si>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</si>
  <si>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</si>
  <si>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</si>
  <si>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</si>
  <si>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</si>
  <si>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</si>
  <si>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</si>
  <si>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</si>
  <si>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</si>
  <si>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</si>
  <si>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</si>
  <si>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</si>
  <si>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</si>
  <si>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</si>
  <si>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</si>
  <si>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</si>
  <si>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</si>
  <si>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</si>
  <si>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</si>
  <si>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</si>
  <si>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</si>
  <si>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</si>
  <si>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</si>
  <si>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</si>
  <si>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</si>
  <si>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</si>
  <si>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</si>
  <si>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</si>
  <si>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</si>
  <si>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</si>
  <si>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</si>
  <si>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</si>
  <si>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</si>
  <si>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</si>
  <si>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</si>
  <si>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</si>
  <si>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</si>
  <si>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</si>
  <si>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</si>
  <si>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</si>
  <si>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</si>
  <si>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</si>
  <si>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</si>
  <si>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</si>
  <si>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</si>
  <si>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</si>
  <si>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</si>
  <si>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</si>
  <si>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</si>
  <si>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</si>
  <si>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</si>
  <si>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</si>
  <si>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</si>
  <si>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</si>
  <si>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</si>
  <si>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</si>
  <si>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</si>
  <si>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</si>
  <si>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</si>
  <si>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</si>
  <si>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</si>
  <si>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</si>
  <si>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</si>
  <si>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</si>
  <si>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</si>
  <si>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</si>
  <si>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</si>
  <si>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</si>
  <si>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</si>
  <si>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</si>
  <si>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</si>
  <si>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</si>
  <si>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</si>
  <si>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</si>
  <si>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</si>
  <si>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</si>
  <si>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</si>
  <si>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</si>
  <si>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</si>
  <si>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</si>
  <si>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</si>
  <si>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</si>
  <si>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</si>
  <si>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</si>
  <si>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</si>
  <si>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</si>
  <si>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</si>
  <si>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</si>
  <si>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</si>
  <si>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</si>
  <si>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</si>
  <si>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</si>
  <si>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</si>
  <si>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</si>
  <si>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</si>
  <si>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</si>
  <si>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</si>
  <si>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</si>
  <si>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</si>
  <si>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</si>
  <si>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</si>
  <si>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</si>
  <si>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</si>
  <si>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</si>
  <si>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</si>
  <si>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</si>
  <si>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</si>
  <si>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</si>
  <si>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</si>
  <si>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</si>
  <si>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</si>
  <si>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</si>
  <si>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</si>
  <si>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</si>
  <si>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</si>
  <si>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</si>
  <si>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</si>
  <si>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</si>
  <si>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</si>
  <si>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</si>
  <si>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</si>
  <si>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</si>
  <si>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</si>
  <si>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</si>
  <si>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</si>
  <si>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</si>
  <si>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</si>
  <si>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</si>
  <si>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</si>
  <si>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</si>
  <si>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</si>
  <si>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</si>
  <si>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</si>
  <si>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</si>
  <si>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</si>
  <si>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</si>
  <si>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</si>
  <si>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</si>
  <si>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</si>
  <si>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</si>
  <si>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</si>
  <si>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</si>
  <si>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</si>
  <si>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</si>
  <si>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</si>
  <si>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</si>
  <si>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</si>
  <si>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</si>
  <si>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</si>
  <si>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</si>
  <si>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</si>
  <si>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</si>
  <si>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</si>
  <si>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</si>
  <si>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</si>
  <si>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</si>
  <si>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</si>
  <si>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</si>
  <si>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</si>
  <si>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</si>
  <si>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</si>
  <si>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</si>
  <si>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</si>
  <si>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</si>
  <si>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</si>
  <si>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</si>
  <si>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</si>
  <si>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</si>
  <si>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</si>
  <si>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</si>
  <si>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</si>
  <si>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</si>
  <si>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</si>
  <si>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</si>
  <si>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</si>
  <si>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</si>
  <si>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</si>
  <si>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</si>
  <si>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</si>
  <si>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</si>
  <si>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</si>
  <si>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</si>
  <si>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</si>
  <si>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</si>
  <si>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</si>
  <si>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</si>
  <si>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</si>
  <si>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</si>
  <si>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</si>
  <si>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</si>
  <si>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</si>
  <si>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</si>
  <si>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</si>
  <si>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</si>
  <si>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</si>
  <si>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</si>
  <si>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</si>
  <si>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</si>
  <si>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</si>
  <si>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</si>
  <si>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</si>
  <si>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</si>
  <si>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</si>
  <si>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</si>
  <si>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</si>
  <si>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</si>
  <si>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</si>
  <si>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</si>
  <si>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</si>
  <si>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</si>
  <si>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</si>
  <si>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</si>
  <si>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</si>
  <si>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</si>
  <si>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</si>
  <si>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</si>
  <si>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</si>
  <si>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</si>
  <si>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</si>
  <si>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</si>
  <si>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</si>
  <si>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</si>
  <si>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</si>
  <si>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</si>
  <si>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</si>
  <si>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</si>
  <si>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</si>
  <si>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</si>
  <si>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</si>
  <si>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</si>
  <si>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</si>
  <si>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</si>
  <si>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</si>
  <si>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</si>
  <si>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</si>
  <si>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</si>
  <si>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</si>
  <si>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</si>
  <si>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</si>
  <si>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</si>
  <si>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</si>
  <si>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</si>
  <si>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</si>
  <si>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</si>
  <si>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</si>
  <si>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</si>
  <si>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</si>
  <si>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</si>
  <si>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</si>
  <si>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</si>
  <si>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</si>
  <si>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</si>
  <si>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</si>
  <si>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</si>
  <si>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</si>
  <si>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</si>
  <si>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</si>
  <si>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</si>
  <si>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</si>
  <si>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</si>
  <si>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</si>
  <si>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</si>
  <si>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</si>
  <si>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</si>
  <si>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</si>
  <si>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</si>
  <si>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</si>
  <si>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</si>
  <si>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</si>
  <si>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</si>
  <si>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</si>
  <si>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</si>
  <si>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</si>
  <si>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</si>
  <si>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</si>
  <si>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</si>
  <si>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</si>
  <si>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</si>
  <si>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</si>
  <si>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</si>
  <si>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</si>
  <si>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</si>
  <si>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</si>
  <si>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</si>
  <si>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</si>
  <si>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</si>
  <si>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</si>
  <si>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</si>
  <si>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</si>
  <si>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</si>
  <si>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</si>
  <si>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</si>
  <si>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</si>
  <si>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</si>
  <si>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</si>
  <si>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</si>
  <si>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</si>
  <si>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</si>
  <si>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</si>
  <si>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</si>
  <si>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</si>
  <si>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</si>
  <si>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</si>
  <si>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</si>
  <si>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</si>
  <si>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</si>
  <si>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</si>
  <si>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</si>
  <si>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</si>
  <si>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</si>
  <si>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</si>
  <si>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</si>
  <si>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</si>
  <si>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</si>
  <si>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</si>
  <si>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</si>
  <si>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</si>
  <si>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</si>
  <si>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</si>
  <si>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</si>
  <si>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</si>
  <si>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</si>
  <si>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</si>
  <si>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</si>
  <si>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</si>
  <si>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</si>
  <si>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</si>
  <si>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</si>
  <si>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</si>
  <si>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</si>
  <si>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</si>
  <si>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</si>
  <si>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</si>
  <si>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</si>
  <si>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</si>
  <si>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</si>
  <si>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</si>
  <si>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</si>
  <si>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</si>
  <si>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</si>
  <si>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</si>
  <si>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</si>
  <si>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</si>
  <si>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</si>
  <si>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</si>
  <si>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</si>
  <si>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</si>
  <si>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</si>
  <si>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</si>
  <si>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</si>
  <si>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</si>
  <si>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</si>
  <si>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</si>
  <si>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</si>
  <si>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</si>
  <si>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</si>
  <si>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</si>
  <si>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</si>
  <si>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</si>
  <si>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</si>
  <si>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</si>
  <si>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</si>
  <si>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</si>
  <si>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</si>
  <si>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</si>
  <si>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</si>
  <si>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</si>
  <si>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</si>
  <si>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</si>
  <si>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</si>
  <si>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</si>
  <si>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</si>
  <si>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</si>
  <si>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</si>
  <si>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</si>
  <si>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</si>
  <si>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</si>
  <si>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</si>
  <si>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</si>
  <si>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</si>
  <si>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</si>
  <si>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</si>
  <si>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</si>
  <si>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</si>
  <si>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</si>
  <si>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</si>
  <si>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</si>
  <si>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</si>
  <si>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</si>
  <si>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</si>
  <si>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</si>
  <si>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</si>
  <si>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</si>
  <si>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</si>
  <si>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</si>
  <si>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</si>
  <si>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</si>
  <si>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</si>
  <si>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</si>
  <si>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</si>
  <si>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</si>
  <si>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</si>
  <si>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</si>
  <si>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</si>
  <si>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</si>
  <si>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</si>
  <si>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</si>
  <si>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</si>
  <si>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</si>
  <si>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</si>
  <si>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</si>
  <si>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</si>
  <si>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</si>
  <si>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</si>
  <si>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</si>
  <si>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</si>
  <si>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</si>
  <si>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</si>
  <si>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</si>
  <si>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</si>
  <si>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</si>
  <si>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</si>
  <si>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</si>
  <si>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</si>
  <si>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</si>
  <si>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</si>
  <si>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</si>
  <si>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</si>
  <si>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</si>
  <si>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</si>
  <si>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</si>
  <si>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</si>
  <si>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</si>
  <si>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</si>
  <si>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</si>
  <si>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</si>
  <si>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</si>
  <si>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</si>
  <si>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</si>
  <si>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</si>
  <si>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</si>
  <si>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</si>
  <si>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</si>
  <si>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</si>
  <si>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</si>
  <si>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</si>
  <si>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</si>
  <si>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</si>
  <si>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</si>
  <si>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</si>
  <si>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</si>
  <si>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</si>
  <si>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</si>
  <si>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</si>
  <si>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</si>
  <si>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</si>
  <si>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</si>
  <si>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</si>
  <si>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</si>
  <si>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</si>
  <si>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</si>
  <si>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</si>
  <si>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</si>
  <si>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</si>
  <si>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</si>
  <si>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</si>
  <si>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</si>
  <si>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</si>
  <si>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</si>
  <si>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</si>
  <si>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</si>
  <si>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</si>
  <si>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</si>
  <si>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</si>
  <si>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</si>
  <si>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</si>
  <si>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</si>
  <si>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</si>
  <si>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</si>
  <si>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</si>
  <si>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</si>
  <si>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</si>
  <si>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</si>
  <si>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</si>
  <si>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</si>
  <si>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</si>
  <si>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</si>
  <si>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</si>
  <si>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</si>
  <si>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</si>
  <si>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</si>
  <si>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</si>
  <si>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</si>
  <si>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</si>
  <si>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</si>
  <si>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</si>
  <si>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</si>
  <si>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</si>
  <si>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</si>
  <si>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</si>
  <si>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</si>
  <si>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</si>
  <si>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</si>
  <si>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</si>
  <si>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</si>
  <si>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</si>
  <si>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</si>
  <si>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</si>
  <si>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</si>
  <si>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</si>
  <si>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</si>
  <si>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</si>
  <si>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</si>
  <si>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</si>
  <si>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</si>
  <si>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</si>
  <si>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</si>
  <si>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</si>
  <si>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</si>
  <si>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</si>
  <si>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</si>
  <si>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</si>
  <si>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</si>
  <si>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</si>
  <si>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</si>
  <si>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</si>
  <si>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</si>
  <si>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</si>
  <si>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</si>
  <si>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</si>
  <si>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</si>
  <si>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</si>
  <si>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</si>
  <si>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</si>
  <si>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</si>
  <si>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</si>
  <si>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</si>
  <si>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</si>
  <si>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</si>
  <si>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</si>
  <si>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</si>
  <si>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</si>
  <si>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</si>
  <si>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</si>
  <si>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</si>
  <si>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</si>
  <si>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</si>
  <si>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</si>
  <si>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</si>
  <si>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</si>
  <si>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</si>
  <si>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</si>
  <si>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</si>
  <si>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</si>
  <si>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</si>
  <si>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</si>
  <si>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</si>
  <si>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</si>
  <si>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</si>
  <si>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</si>
  <si>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</si>
  <si>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</si>
  <si>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</si>
  <si>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</si>
  <si>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</si>
  <si>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</si>
  <si>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</si>
  <si>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</si>
  <si>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</si>
  <si>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</si>
  <si>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</si>
  <si>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</si>
  <si>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</si>
  <si>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</si>
  <si>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</si>
  <si>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</si>
  <si>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</si>
  <si>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</si>
  <si>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</si>
  <si>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</si>
  <si>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</si>
  <si>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</si>
  <si>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</si>
  <si>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</si>
  <si>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</si>
  <si>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</si>
  <si>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</si>
  <si>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</si>
  <si>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</si>
  <si>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</si>
  <si>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</si>
  <si>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</si>
  <si>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</si>
  <si>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</si>
  <si>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</si>
  <si>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</si>
  <si>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</si>
  <si>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</si>
  <si>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</si>
  <si>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</si>
  <si>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</si>
  <si>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</si>
  <si>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</si>
  <si>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</si>
  <si>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</si>
  <si>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</si>
  <si>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</si>
  <si>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</si>
  <si>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</si>
  <si>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</si>
  <si>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</si>
  <si>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</si>
  <si>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</si>
  <si>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</si>
  <si>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</si>
  <si>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</si>
  <si>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</si>
  <si>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</si>
  <si>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</si>
  <si>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</si>
  <si>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</si>
  <si>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</si>
  <si>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</si>
  <si>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</si>
  <si>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</si>
  <si>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</si>
  <si>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</si>
  <si>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</si>
  <si>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</si>
  <si>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</si>
  <si>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</si>
  <si>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</si>
  <si>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</si>
  <si>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</si>
  <si>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</si>
  <si>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</si>
  <si>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</si>
  <si>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</si>
  <si>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</si>
  <si>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</si>
  <si>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</si>
  <si>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</si>
  <si>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</si>
  <si>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</si>
  <si>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</si>
  <si>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</si>
  <si>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</si>
  <si>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</si>
  <si>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</si>
  <si>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</si>
  <si>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</si>
  <si>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</si>
  <si>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</si>
  <si>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</si>
  <si>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</si>
  <si>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</si>
  <si>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</si>
  <si>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</si>
  <si>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</si>
  <si>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</si>
  <si>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</si>
  <si>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</si>
  <si>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</si>
  <si>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</si>
  <si>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</si>
  <si>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</si>
  <si>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</si>
  <si>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</si>
  <si>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</si>
  <si>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</si>
  <si>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</si>
  <si>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</si>
  <si>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</si>
  <si>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</si>
  <si>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</si>
  <si>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</si>
  <si>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</si>
  <si>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</si>
  <si>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</si>
  <si>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</si>
  <si>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</si>
  <si>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</si>
  <si>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</si>
  <si>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</si>
  <si>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</si>
  <si>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</si>
  <si>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</si>
  <si>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</si>
  <si>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</si>
  <si>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</si>
  <si>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</si>
  <si>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</si>
  <si>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</si>
  <si>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</si>
  <si>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</si>
  <si>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</si>
  <si>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</si>
  <si>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</si>
  <si>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</si>
  <si>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</si>
  <si>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</si>
  <si>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</si>
  <si>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</si>
  <si>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</si>
  <si>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</si>
  <si>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</si>
  <si>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</si>
  <si>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</si>
  <si>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</si>
  <si>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</si>
  <si>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</si>
  <si>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</si>
  <si>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</si>
  <si>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</si>
  <si>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</si>
  <si>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</si>
  <si>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</si>
  <si>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</si>
  <si>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</si>
  <si>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</si>
  <si>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</si>
  <si>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</si>
  <si>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</si>
  <si>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</si>
  <si>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</si>
  <si>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</si>
  <si>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</si>
  <si>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</si>
  <si>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</si>
  <si>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</si>
  <si>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</si>
  <si>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</si>
  <si>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</si>
  <si>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</si>
  <si>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</si>
  <si>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</si>
  <si>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</si>
  <si>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</si>
  <si>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</si>
  <si>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</si>
  <si>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</si>
  <si>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</si>
  <si>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</si>
  <si>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</si>
  <si>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</si>
  <si>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</si>
  <si>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</si>
  <si>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</si>
  <si>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</si>
  <si>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</si>
  <si>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</si>
  <si>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</si>
  <si>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</si>
  <si>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</si>
  <si>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</si>
  <si>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</si>
  <si>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</si>
  <si>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</si>
  <si>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</si>
  <si>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</si>
  <si>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</si>
  <si>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</si>
  <si>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</si>
  <si>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</si>
  <si>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</si>
  <si>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</si>
  <si>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</si>
  <si>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</si>
  <si>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</si>
  <si>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</si>
  <si>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</si>
  <si>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</si>
  <si>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</si>
  <si>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</si>
  <si>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</si>
  <si>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</si>
  <si>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</si>
  <si>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</si>
  <si>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</si>
  <si>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</si>
  <si>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</si>
  <si>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</si>
  <si>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</si>
  <si>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</si>
  <si>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</si>
  <si>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</si>
  <si>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</si>
  <si>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</si>
  <si>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</si>
  <si>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</si>
  <si>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</si>
  <si>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</si>
  <si>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</si>
  <si>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</si>
  <si>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</si>
  <si>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</si>
  <si>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</si>
  <si>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</si>
  <si>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</si>
  <si>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</si>
  <si>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</si>
  <si>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</si>
  <si>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</si>
  <si>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</si>
  <si>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</si>
  <si>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</si>
  <si>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</si>
  <si>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</si>
  <si>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</si>
  <si>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</si>
  <si>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</si>
  <si>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</si>
  <si>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</si>
  <si>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</si>
  <si>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</si>
  <si>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</si>
  <si>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</si>
  <si>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</si>
  <si>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</si>
  <si>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</si>
  <si>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</si>
  <si>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</si>
  <si>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</si>
  <si>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</si>
  <si>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</si>
  <si>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</si>
  <si>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</si>
  <si>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</si>
  <si>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</si>
  <si>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</si>
  <si>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</si>
  <si>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</si>
  <si>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</si>
  <si>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</si>
  <si>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</si>
  <si>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</si>
  <si>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</si>
  <si>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</si>
  <si>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</si>
  <si>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</si>
  <si>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</si>
  <si>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</si>
  <si>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</si>
  <si>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</si>
  <si>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</si>
  <si>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</si>
  <si>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</si>
  <si>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</si>
  <si>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</si>
  <si>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</si>
  <si>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</si>
  <si>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</si>
  <si>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</si>
  <si>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</si>
  <si>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</si>
  <si>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</si>
  <si>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</si>
  <si>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</si>
  <si>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</si>
  <si>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</si>
  <si>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</si>
  <si>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</si>
  <si>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</si>
  <si>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</si>
  <si>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</si>
  <si>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</si>
  <si>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</si>
  <si>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</si>
  <si>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</si>
  <si>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</si>
  <si>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</si>
  <si>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</si>
  <si>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</si>
  <si>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</si>
  <si>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</si>
  <si>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</si>
  <si>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</si>
  <si>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</si>
  <si>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</si>
  <si>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</si>
  <si>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</si>
  <si>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</si>
  <si>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</si>
  <si>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</si>
  <si>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</si>
  <si>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</si>
  <si>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</si>
  <si>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</si>
  <si>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</si>
  <si>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</si>
  <si>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</si>
  <si>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</si>
  <si>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</si>
  <si>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</si>
  <si>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</si>
  <si>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</si>
  <si>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</si>
  <si>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</si>
  <si>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</si>
  <si>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</si>
  <si>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</si>
  <si>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</si>
  <si>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</si>
  <si>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</si>
  <si>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</si>
  <si>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</si>
  <si>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</si>
  <si>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</si>
  <si>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</si>
  <si>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</si>
  <si>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</si>
  <si>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</si>
  <si>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</si>
  <si>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</si>
  <si>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</si>
  <si>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</si>
  <si>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</si>
  <si>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</si>
  <si>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</si>
  <si>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</si>
  <si>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</si>
  <si>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</si>
  <si>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</si>
  <si>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</si>
  <si>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</si>
  <si>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</si>
  <si>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</si>
  <si>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</si>
  <si>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</si>
  <si>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</si>
  <si>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</si>
  <si>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</si>
  <si>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</si>
  <si>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</si>
  <si>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</si>
  <si>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</si>
  <si>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</si>
  <si>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</si>
  <si>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</si>
  <si>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</si>
  <si>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</si>
  <si>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</si>
  <si>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</si>
  <si>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</si>
  <si>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</si>
  <si>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</si>
  <si>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</si>
  <si>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</si>
  <si>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</si>
  <si>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</si>
  <si>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</si>
  <si>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</si>
  <si>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</si>
  <si>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</si>
  <si>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</si>
  <si>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</si>
  <si>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</si>
  <si>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</si>
  <si>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</si>
  <si>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</si>
  <si>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</si>
  <si>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</si>
  <si>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</si>
  <si>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</si>
  <si>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</si>
  <si>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</si>
  <si>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</si>
  <si>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</si>
  <si>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</si>
  <si>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</si>
  <si>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</si>
  <si>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</si>
  <si>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</si>
  <si>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</si>
  <si>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</si>
  <si>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</si>
  <si>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</si>
  <si>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</si>
  <si>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</si>
  <si>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</si>
  <si>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</si>
  <si>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</si>
  <si>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</si>
  <si>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</si>
  <si>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</si>
  <si>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</si>
  <si>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</si>
  <si>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</si>
  <si>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</si>
  <si>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</si>
  <si>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</si>
  <si>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</si>
  <si>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</si>
  <si>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</si>
  <si>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</si>
  <si>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</si>
  <si>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</si>
  <si>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</si>
  <si>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</si>
  <si>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</si>
  <si>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</si>
  <si>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</si>
  <si>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</si>
  <si>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</si>
  <si>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</si>
  <si>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</si>
  <si>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</si>
  <si>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</si>
  <si>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</si>
  <si>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</si>
  <si>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</si>
  <si>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</si>
  <si>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</si>
  <si>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</si>
  <si>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</si>
  <si>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</si>
  <si>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</si>
  <si>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</si>
  <si>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</si>
  <si>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</si>
  <si>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</si>
  <si>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</si>
  <si>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</si>
  <si>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</si>
  <si>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</si>
  <si>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</si>
  <si>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</si>
  <si>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</si>
  <si>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</si>
  <si>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</si>
  <si>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</si>
  <si>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</si>
  <si>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</si>
  <si>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</si>
  <si>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</si>
  <si>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</si>
  <si>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</si>
  <si>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</si>
  <si>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</si>
  <si>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</si>
  <si>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</si>
  <si>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</si>
  <si>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</si>
  <si>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</si>
  <si>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</si>
  <si>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</si>
  <si>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</si>
  <si>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</si>
  <si>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</si>
  <si>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</si>
  <si>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</si>
  <si>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</si>
  <si>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</si>
  <si>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</si>
  <si>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</si>
  <si>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</si>
  <si>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</si>
  <si>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</si>
  <si>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</si>
  <si>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</si>
  <si>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</si>
  <si>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</si>
  <si>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</si>
  <si>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</si>
  <si>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</si>
  <si>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</si>
  <si>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</si>
  <si>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</si>
  <si>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</si>
  <si>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</si>
  <si>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</si>
  <si>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</si>
  <si>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</si>
  <si>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</si>
  <si>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</si>
  <si>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</si>
  <si>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</si>
  <si>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</si>
  <si>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</si>
  <si>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</si>
  <si>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</si>
  <si>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</si>
  <si>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</si>
  <si>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</si>
  <si>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</si>
  <si>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</si>
  <si>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</si>
  <si>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</si>
  <si>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</si>
  <si>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</si>
  <si>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</si>
  <si>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</si>
  <si>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</si>
  <si>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</si>
  <si>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</si>
  <si>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</si>
  <si>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</si>
  <si>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</si>
  <si>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</si>
  <si>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</si>
  <si>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</si>
  <si>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</si>
  <si>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</si>
  <si>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</si>
  <si>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</si>
  <si>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</si>
  <si>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</si>
  <si>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</si>
  <si>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</si>
  <si>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</si>
  <si>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</si>
  <si>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</si>
  <si>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</si>
  <si>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</si>
  <si>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</si>
  <si>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</si>
  <si>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</si>
  <si>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</si>
  <si>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</si>
  <si>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</si>
  <si>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</si>
  <si>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</si>
  <si>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</si>
  <si>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</si>
  <si>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</si>
  <si>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</si>
  <si>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</si>
  <si>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</si>
  <si>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</si>
  <si>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</si>
  <si>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</si>
  <si>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</si>
  <si>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</si>
  <si>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</si>
  <si>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</si>
  <si>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</si>
  <si>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</si>
  <si>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</si>
  <si>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</si>
  <si>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</si>
  <si>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</si>
  <si>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</si>
  <si>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</si>
  <si>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</si>
  <si>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</si>
  <si>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</si>
  <si>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</si>
  <si>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</si>
  <si>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</si>
  <si>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</si>
  <si>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</si>
  <si>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</si>
  <si>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</si>
  <si>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</si>
  <si>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</si>
  <si>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</si>
  <si>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</si>
  <si>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</si>
  <si>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</si>
  <si>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</si>
  <si>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</si>
  <si>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</si>
  <si>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</si>
  <si>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</si>
  <si>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</si>
  <si>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</si>
  <si>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</si>
  <si>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</si>
  <si>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</si>
  <si>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</si>
  <si>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</si>
  <si>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</si>
  <si>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</si>
  <si>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</si>
  <si>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</si>
  <si>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</si>
  <si>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</si>
  <si>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</si>
  <si>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</si>
  <si>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</si>
  <si>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</si>
  <si>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</si>
  <si>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</si>
  <si>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</si>
  <si>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</si>
  <si>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</si>
  <si>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</si>
  <si>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</si>
  <si>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</si>
  <si>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</si>
  <si>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</si>
  <si>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</si>
  <si>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</si>
  <si>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</si>
  <si>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</si>
  <si>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</si>
  <si>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</si>
  <si>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</si>
  <si>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</si>
  <si>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</si>
  <si>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</si>
  <si>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</si>
  <si>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</si>
  <si>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</si>
  <si>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</si>
  <si>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</si>
  <si>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</si>
  <si>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</si>
  <si>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</si>
  <si>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</si>
  <si>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</si>
  <si>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</si>
  <si>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</si>
  <si>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</si>
  <si>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</si>
  <si>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</si>
  <si>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</si>
  <si>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</si>
  <si>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</si>
  <si>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</si>
  <si>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</si>
  <si>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</si>
  <si>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</si>
  <si>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</si>
  <si>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</si>
  <si>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</si>
  <si>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</si>
  <si>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</si>
  <si>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</si>
  <si>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</si>
  <si>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</si>
  <si>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</si>
  <si>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</si>
  <si>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</si>
  <si>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</si>
  <si>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</si>
  <si>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</si>
  <si>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</si>
  <si>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</si>
  <si>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</si>
  <si>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</si>
  <si>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</si>
  <si>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</si>
  <si>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</si>
  <si>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</si>
  <si>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</si>
  <si>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</si>
  <si>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</si>
  <si>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</si>
  <si>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</si>
  <si>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</si>
  <si>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</si>
  <si>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</si>
  <si>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</si>
  <si>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</si>
  <si>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</si>
  <si>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</si>
  <si>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</si>
  <si>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</si>
  <si>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</si>
  <si>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</si>
  <si>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</si>
  <si>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</si>
  <si>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</si>
  <si>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</si>
  <si>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</si>
  <si>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</si>
  <si>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</si>
  <si>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</si>
  <si>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</si>
  <si>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</si>
  <si>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</si>
  <si>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</si>
  <si>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</si>
  <si>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</si>
  <si>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</si>
  <si>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</si>
  <si>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</si>
  <si>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</si>
  <si>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</si>
  <si>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</si>
  <si>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</si>
  <si>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</si>
  <si>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</si>
  <si>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</si>
  <si>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</si>
  <si>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</si>
  <si>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</si>
  <si>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</si>
  <si>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</si>
  <si>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</si>
  <si>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</si>
  <si>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</si>
  <si>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</si>
  <si>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</si>
  <si>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</si>
  <si>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</si>
  <si>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</si>
  <si>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</si>
  <si>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</si>
  <si>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</si>
  <si>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</si>
  <si>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</si>
  <si>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</si>
  <si>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</si>
  <si>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</si>
  <si>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</si>
  <si>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</si>
  <si>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</si>
  <si>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</si>
  <si>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</si>
  <si>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</si>
  <si>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</si>
  <si>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</si>
  <si>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</si>
  <si>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</si>
  <si>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</si>
  <si>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</si>
  <si>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</si>
  <si>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</si>
  <si>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</si>
  <si>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</si>
  <si>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</si>
  <si>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</si>
  <si>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</si>
  <si>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</si>
  <si>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</si>
  <si>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</si>
  <si>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</si>
  <si>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</si>
  <si>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</si>
  <si>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</si>
  <si>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</si>
  <si>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</si>
  <si>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</si>
  <si>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</si>
  <si>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</si>
  <si>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</si>
  <si>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</si>
  <si>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</si>
  <si>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</si>
  <si>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</si>
  <si>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</si>
  <si>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</si>
  <si>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</si>
  <si>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</si>
  <si>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</si>
  <si>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</si>
  <si>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</si>
  <si>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</si>
  <si>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</si>
  <si>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</si>
  <si>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</si>
  <si>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</si>
  <si>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</si>
  <si>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</si>
  <si>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</si>
  <si>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</si>
  <si>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</si>
  <si>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</si>
  <si>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</si>
  <si>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</si>
  <si>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</si>
  <si>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</si>
  <si>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</si>
  <si>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</si>
  <si>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</si>
  <si>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</si>
  <si>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</si>
  <si>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</si>
  <si>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</si>
  <si>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</si>
  <si>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</si>
  <si>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</si>
  <si>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</si>
  <si>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</si>
  <si>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</si>
  <si>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</si>
  <si>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</si>
  <si>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</si>
  <si>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</si>
  <si>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</si>
  <si>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</si>
  <si>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</si>
  <si>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</si>
  <si>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</si>
  <si>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</si>
  <si>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</si>
  <si>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</si>
  <si>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</si>
  <si>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</si>
  <si>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</si>
  <si>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</si>
  <si>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</si>
  <si>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</si>
  <si>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</si>
  <si>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</si>
  <si>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</si>
  <si>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</si>
  <si>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</si>
  <si>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</si>
  <si>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</si>
  <si>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</si>
  <si>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</si>
  <si>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</si>
  <si>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</si>
  <si>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</si>
  <si>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</si>
  <si>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</si>
  <si>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</si>
  <si>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</si>
  <si>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</si>
  <si>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</si>
  <si>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</si>
  <si>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</si>
  <si>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</si>
  <si>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</si>
  <si>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</si>
  <si>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</si>
  <si>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</si>
  <si>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</si>
  <si>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</si>
  <si>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</si>
  <si>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</si>
  <si>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</si>
  <si>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</si>
  <si>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</si>
  <si>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</si>
  <si>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</si>
  <si>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</si>
  <si>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</si>
  <si>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</si>
  <si>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</si>
  <si>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</si>
  <si>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</si>
  <si>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</si>
  <si>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</si>
  <si>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</si>
  <si>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</si>
  <si>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</si>
  <si>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</si>
  <si>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</si>
  <si>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</si>
  <si>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</si>
  <si>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</si>
  <si>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</si>
  <si>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</si>
  <si>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</si>
  <si>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</si>
  <si>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</si>
  <si>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</si>
  <si>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</si>
  <si>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</si>
  <si>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</si>
  <si>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</si>
  <si>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</si>
  <si>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</si>
  <si>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</si>
  <si>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</si>
  <si>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</si>
  <si>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</si>
  <si>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</si>
  <si>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</si>
  <si>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</si>
  <si>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</si>
  <si>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</si>
  <si>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</si>
  <si>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</si>
  <si>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</si>
  <si>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</si>
  <si>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</si>
  <si>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</si>
  <si>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</si>
  <si>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</si>
  <si>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</si>
  <si>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</si>
  <si>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</si>
  <si>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</si>
  <si>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</si>
  <si>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</si>
  <si>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</si>
  <si>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</si>
  <si>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</si>
  <si>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</si>
  <si>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</si>
  <si>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</si>
  <si>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</si>
  <si>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</si>
  <si>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</si>
  <si>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</si>
  <si>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</si>
  <si>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</si>
  <si>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</si>
  <si>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</si>
  <si>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</si>
  <si>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</si>
  <si>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</si>
  <si>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</si>
  <si>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</si>
  <si>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</si>
  <si>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</si>
  <si>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</si>
  <si>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</si>
  <si>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</si>
  <si>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</si>
  <si>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</si>
  <si>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</si>
  <si>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</si>
  <si>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</si>
  <si>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</si>
  <si>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</si>
  <si>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</si>
  <si>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</si>
  <si>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</si>
  <si>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</si>
  <si>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</si>
  <si>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</si>
  <si>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</si>
  <si>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</si>
  <si>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</si>
  <si>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</si>
  <si>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</si>
  <si>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</si>
  <si>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</si>
  <si>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</si>
  <si>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</si>
  <si>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</si>
  <si>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</si>
  <si>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</si>
  <si>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</si>
  <si>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</si>
  <si>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</si>
  <si>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</si>
  <si>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</si>
  <si>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</si>
  <si>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</si>
  <si>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</si>
  <si>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</si>
  <si>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</si>
  <si>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</si>
  <si>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</si>
  <si>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</si>
  <si>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</si>
  <si>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</si>
  <si>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</si>
  <si>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</si>
  <si>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</si>
  <si>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</si>
  <si>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</si>
  <si>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</si>
  <si>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</si>
  <si>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</si>
  <si>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</si>
  <si>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</si>
  <si>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</si>
  <si>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</si>
  <si>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</si>
  <si>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</si>
  <si>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</si>
  <si>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</si>
  <si>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</si>
  <si>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</si>
  <si>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</si>
  <si>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</si>
  <si>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</si>
  <si>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</si>
  <si>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</si>
  <si>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</si>
  <si>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</si>
  <si>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</si>
  <si>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</si>
  <si>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</si>
  <si>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</si>
  <si>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</si>
  <si>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</si>
  <si>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</si>
  <si>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</si>
  <si>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</si>
  <si>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</si>
  <si>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</si>
  <si>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</si>
  <si>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</si>
  <si>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</si>
  <si>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</si>
  <si>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</si>
  <si>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</si>
  <si>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</si>
  <si>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</si>
  <si>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</si>
  <si>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</si>
  <si>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</si>
  <si>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</si>
  <si>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</si>
  <si>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</si>
  <si>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</si>
  <si>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</si>
  <si>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</si>
  <si>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</si>
  <si>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</si>
  <si>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</si>
  <si>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</si>
  <si>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</si>
  <si>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</si>
  <si>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</si>
  <si>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</si>
  <si>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</si>
  <si>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</si>
  <si>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</si>
  <si>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</si>
  <si>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</si>
  <si>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</si>
  <si>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</si>
  <si>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</si>
  <si>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</si>
  <si>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</si>
  <si>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</si>
  <si>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</si>
  <si>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</si>
  <si>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</si>
  <si>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</si>
  <si>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</si>
  <si>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</si>
  <si>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</si>
  <si>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</si>
  <si>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</si>
  <si>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</si>
  <si>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</si>
  <si>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</si>
  <si>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</si>
  <si>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</si>
  <si>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</si>
  <si>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</si>
  <si>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</si>
  <si>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</si>
  <si>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</si>
  <si>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</si>
  <si>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</si>
  <si>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</si>
  <si>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</si>
  <si>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</si>
  <si>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</si>
  <si>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</si>
  <si>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</si>
  <si>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</si>
  <si>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</si>
  <si>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</si>
  <si>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</si>
  <si>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</si>
  <si>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</si>
  <si>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</si>
  <si>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</si>
  <si>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</si>
  <si>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</si>
  <si>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</si>
  <si>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</si>
  <si>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</si>
  <si>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</si>
  <si>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</si>
  <si>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</si>
  <si>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</si>
  <si>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</si>
  <si>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</si>
  <si>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</si>
  <si>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</si>
  <si>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</si>
  <si>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</si>
  <si>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</si>
  <si>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</si>
  <si>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</si>
  <si>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</si>
  <si>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</si>
  <si>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</si>
  <si>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</si>
  <si>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</si>
  <si>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</si>
  <si>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</si>
  <si>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</si>
  <si>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</si>
  <si>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</si>
  <si>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</si>
  <si>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</si>
  <si>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</si>
  <si>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</si>
  <si>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</si>
  <si>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</si>
  <si>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</si>
  <si>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</si>
  <si>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</si>
  <si>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</si>
  <si>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</si>
  <si>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</si>
  <si>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</si>
  <si>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</si>
  <si>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</si>
  <si>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</si>
  <si>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</si>
  <si>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</si>
  <si>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</si>
  <si>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</si>
  <si>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</si>
  <si>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</si>
  <si>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</si>
  <si>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</si>
  <si>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</si>
  <si>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</si>
  <si>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</si>
  <si>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</si>
  <si>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</si>
  <si>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</si>
  <si>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</si>
  <si>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</si>
  <si>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</si>
  <si>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</si>
  <si>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</si>
  <si>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</si>
  <si>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</si>
  <si>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</si>
  <si>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</si>
  <si>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</si>
  <si>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</si>
  <si>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</si>
  <si>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</si>
  <si>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</si>
  <si>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</si>
  <si>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</si>
  <si>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</si>
  <si>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</si>
  <si>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</si>
  <si>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</si>
  <si>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</si>
  <si>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</si>
  <si>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</si>
  <si>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</si>
  <si>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</si>
  <si>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</si>
  <si>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</si>
  <si>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</si>
  <si>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</si>
  <si>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</si>
  <si>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</si>
  <si>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</si>
  <si>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</si>
  <si>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</si>
  <si>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</si>
  <si>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</si>
  <si>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</si>
  <si>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</si>
  <si>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</si>
  <si>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</si>
  <si>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</si>
  <si>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</si>
  <si>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</si>
  <si>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</si>
  <si>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</si>
  <si>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</si>
  <si>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</si>
  <si>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</si>
  <si>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</si>
  <si>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</si>
  <si>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</si>
  <si>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</si>
  <si>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</si>
  <si>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</si>
  <si>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</si>
  <si>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</si>
  <si>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</si>
  <si>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</si>
  <si>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</si>
  <si>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</si>
  <si>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</si>
  <si>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</si>
  <si>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</si>
  <si>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</si>
  <si>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</si>
  <si>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</si>
  <si>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</si>
  <si>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</si>
  <si>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</si>
  <si>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</si>
  <si>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</si>
  <si>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</si>
  <si>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</si>
  <si>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</si>
  <si>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</si>
  <si>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</si>
  <si>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</si>
  <si>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</si>
  <si>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</si>
  <si>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</si>
  <si>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</si>
  <si>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</si>
  <si>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</si>
  <si>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</si>
  <si>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</si>
  <si>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</si>
  <si>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</si>
  <si>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</si>
  <si>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</si>
  <si>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</si>
  <si>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</si>
  <si>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</si>
  <si>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</si>
  <si>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</si>
  <si>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</si>
  <si>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</si>
  <si>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</si>
  <si>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</si>
  <si>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</si>
  <si>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</si>
  <si>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</si>
  <si>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</si>
  <si>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</si>
  <si>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</si>
  <si>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</si>
  <si>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</si>
  <si>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</si>
  <si>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</si>
  <si>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</si>
  <si>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</si>
  <si>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</si>
  <si>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</si>
  <si>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</si>
  <si>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</si>
  <si>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</si>
  <si>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</si>
  <si>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</si>
  <si>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</si>
  <si>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</si>
  <si>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</si>
  <si>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</si>
  <si>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</si>
  <si>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</si>
  <si>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</si>
  <si>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</si>
  <si>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</si>
  <si>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</si>
  <si>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</si>
  <si>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</si>
  <si>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</si>
  <si>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</si>
  <si>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</si>
  <si>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</si>
  <si>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</si>
  <si>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</si>
  <si>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</si>
  <si>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</si>
  <si>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</si>
  <si>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</si>
  <si>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</si>
  <si>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</si>
  <si>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</si>
  <si>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</si>
  <si>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</si>
  <si>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</si>
  <si>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</si>
  <si>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</si>
  <si>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</si>
  <si>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</si>
  <si>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</si>
  <si>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</si>
  <si>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</si>
  <si>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</si>
  <si>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</si>
  <si>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</si>
  <si>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</si>
  <si>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</si>
  <si>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</si>
  <si>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</si>
  <si>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</si>
  <si>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</si>
  <si>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</si>
  <si>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</si>
  <si>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</si>
  <si>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</si>
  <si>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</si>
  <si>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</si>
  <si>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</si>
  <si>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</si>
  <si>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</si>
  <si>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</si>
  <si>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</si>
  <si>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</si>
  <si>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</si>
  <si>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</si>
  <si>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</si>
  <si>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</si>
  <si>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</si>
  <si>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</si>
  <si>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</si>
  <si>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</si>
  <si>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</si>
  <si>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</si>
  <si>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</si>
  <si>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</si>
  <si>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</si>
  <si>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</si>
  <si>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</si>
  <si>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</si>
  <si>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</si>
  <si>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</si>
  <si>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</si>
  <si>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</si>
  <si>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</si>
  <si>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</si>
  <si>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</si>
  <si>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</si>
  <si>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</si>
  <si>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</si>
  <si>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</si>
  <si>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</si>
  <si>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</si>
  <si>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</si>
  <si>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</si>
  <si>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</si>
  <si>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</si>
  <si>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</si>
  <si>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</si>
  <si>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</si>
  <si>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</si>
  <si>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</si>
  <si>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</si>
  <si>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</si>
  <si>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</si>
  <si>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</si>
  <si>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</si>
  <si>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</si>
  <si>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</si>
  <si>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</si>
  <si>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</si>
  <si>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</si>
  <si>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</si>
  <si>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</si>
  <si>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</si>
  <si>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</si>
  <si>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</si>
  <si>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</si>
  <si>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</si>
  <si>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</si>
  <si>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</si>
  <si>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</si>
  <si>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</si>
  <si>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</si>
  <si>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</si>
  <si>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</si>
  <si>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</si>
  <si>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</si>
  <si>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</si>
  <si>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</si>
  <si>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</si>
  <si>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</si>
  <si>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</si>
  <si>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</si>
  <si>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</si>
  <si>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</si>
  <si>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</si>
  <si>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</si>
  <si>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</si>
  <si>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</si>
  <si>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</si>
  <si>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</si>
  <si>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</si>
  <si>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</si>
  <si>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</si>
  <si>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</si>
  <si>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</si>
  <si>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</si>
  <si>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</si>
  <si>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</si>
  <si>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</si>
  <si>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</si>
  <si>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</si>
  <si>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</si>
  <si>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</si>
  <si>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</si>
  <si>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</si>
  <si>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</si>
  <si>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</si>
  <si>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</si>
  <si>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</si>
  <si>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</si>
  <si>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</si>
  <si>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</si>
  <si>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</si>
  <si>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</si>
  <si>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</si>
  <si>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</si>
  <si>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</si>
  <si>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</si>
  <si>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</si>
  <si>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</si>
  <si>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</si>
  <si>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</si>
  <si>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</si>
  <si>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</si>
  <si>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</si>
  <si>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</si>
  <si>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</si>
  <si>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</si>
  <si>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</si>
  <si>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</si>
  <si>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</si>
  <si>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</si>
  <si>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</si>
  <si>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</si>
  <si>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</si>
  <si>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</si>
  <si>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</si>
  <si>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</si>
  <si>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</si>
  <si>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</si>
  <si>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</si>
  <si>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</si>
  <si>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</si>
  <si>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</si>
  <si>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</si>
  <si>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</si>
  <si>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</si>
  <si>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</si>
  <si>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</si>
  <si>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</si>
  <si>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</si>
  <si>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</si>
  <si>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</si>
  <si>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</si>
  <si>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</si>
  <si>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</si>
  <si>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</si>
  <si>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</si>
  <si>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</si>
  <si>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</si>
  <si>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</si>
  <si>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</si>
  <si>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</si>
  <si>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</si>
  <si>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</si>
  <si>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</si>
  <si>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</si>
  <si>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</si>
  <si>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</si>
  <si>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</si>
  <si>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</si>
  <si>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</si>
  <si>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</si>
  <si>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</si>
  <si>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</si>
  <si>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</si>
  <si>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</si>
  <si>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</si>
  <si>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</si>
  <si>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</si>
  <si>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</si>
  <si>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</si>
  <si>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</si>
  <si>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</si>
  <si>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</si>
  <si>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</si>
  <si>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</si>
  <si>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</si>
  <si>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</si>
  <si>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</si>
  <si>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</si>
  <si>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</si>
  <si>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</si>
  <si>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</si>
  <si>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</si>
  <si>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</si>
  <si>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</si>
  <si>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</si>
  <si>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</si>
  <si>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</si>
  <si>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</si>
  <si>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</si>
  <si>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</si>
  <si>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</si>
  <si>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</si>
  <si>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</si>
  <si>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</si>
  <si>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</si>
  <si>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</si>
  <si>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</si>
  <si>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</si>
  <si>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</si>
  <si>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</si>
  <si>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</si>
  <si>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</si>
  <si>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</si>
  <si>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</si>
  <si>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</si>
  <si>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</si>
  <si>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</si>
  <si>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</si>
  <si>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</si>
  <si>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</si>
  <si>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</si>
  <si>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</si>
  <si>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</si>
  <si>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</si>
  <si>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</si>
  <si>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</si>
  <si>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</si>
  <si>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</si>
  <si>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</si>
  <si>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</si>
  <si>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</si>
  <si>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</si>
  <si>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</si>
  <si>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</si>
  <si>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</si>
  <si>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</si>
  <si>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</si>
  <si>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</si>
  <si>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</si>
  <si>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</si>
  <si>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</si>
  <si>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</si>
  <si>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</si>
  <si>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</si>
  <si>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</si>
  <si>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</si>
  <si>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</si>
  <si>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</si>
  <si>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</si>
  <si>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</si>
  <si>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</si>
  <si>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</si>
  <si>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</si>
  <si>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</si>
  <si>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</si>
  <si>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</si>
  <si>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</si>
  <si>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</si>
  <si>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</si>
  <si>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</si>
  <si>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</si>
  <si>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</si>
  <si>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</si>
  <si>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</si>
  <si>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</si>
  <si>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</si>
  <si>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</si>
  <si>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</si>
  <si>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</si>
  <si>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</si>
  <si>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</si>
  <si>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</si>
  <si>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</si>
  <si>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</si>
  <si>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</si>
  <si>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</si>
  <si>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</si>
  <si>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</si>
  <si>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</si>
  <si>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</si>
  <si>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</si>
  <si>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</si>
  <si>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</si>
  <si>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</si>
  <si>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</si>
  <si>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</si>
  <si>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</si>
  <si>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</si>
  <si>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</si>
  <si>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</si>
  <si>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</si>
  <si>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</si>
  <si>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</si>
  <si>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</si>
  <si>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</si>
  <si>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</si>
  <si>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</si>
  <si>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</si>
  <si>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</si>
  <si>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</si>
  <si>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</si>
  <si>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</si>
  <si>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</si>
  <si>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</si>
  <si>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</si>
  <si>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</si>
  <si>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</si>
  <si>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</si>
  <si>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</si>
  <si>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</si>
  <si>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</si>
  <si>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</si>
  <si>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</si>
  <si>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</si>
  <si>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</si>
  <si>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</si>
  <si>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</si>
  <si>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</si>
  <si>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</si>
  <si>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</si>
  <si>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</si>
  <si>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</si>
  <si>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</si>
  <si>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</si>
  <si>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</si>
  <si>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</si>
  <si>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</si>
  <si>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</si>
  <si>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</si>
  <si>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</si>
  <si>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</si>
  <si>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</si>
  <si>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</si>
  <si>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</si>
  <si>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</si>
  <si>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</si>
  <si>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</si>
  <si>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</si>
  <si>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</si>
  <si>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</si>
  <si>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</si>
  <si>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</si>
  <si>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</si>
  <si>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</si>
  <si>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</si>
  <si>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</si>
  <si>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</si>
  <si>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</si>
  <si>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</si>
  <si>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</si>
  <si>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</si>
  <si>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</si>
  <si>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</si>
  <si>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</si>
  <si>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</si>
  <si>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</si>
  <si>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</si>
  <si>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</si>
  <si>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</si>
  <si>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</si>
  <si>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</si>
  <si>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</si>
  <si>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</si>
  <si>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</si>
  <si>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</si>
  <si>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</si>
  <si>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</si>
  <si>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</si>
  <si>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</si>
  <si>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</si>
  <si>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</si>
  <si>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</si>
  <si>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</si>
  <si>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</si>
  <si>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</si>
  <si>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</si>
  <si>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</si>
  <si>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</si>
  <si>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</si>
  <si>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</si>
  <si>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</si>
  <si>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</si>
  <si>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</si>
  <si>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</si>
  <si>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</si>
  <si>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</si>
  <si>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</si>
  <si>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</si>
  <si>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</si>
  <si>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</si>
  <si>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</si>
  <si>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</si>
  <si>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</si>
  <si>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</si>
  <si>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</si>
  <si>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</si>
  <si>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</si>
  <si>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</si>
  <si>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</si>
  <si>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</si>
  <si>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</si>
  <si>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</si>
  <si>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</si>
  <si>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</si>
  <si>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</si>
  <si>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</si>
  <si>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</si>
  <si>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</si>
  <si>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</si>
  <si>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</si>
  <si>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</si>
  <si>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</si>
  <si>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</si>
  <si>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</si>
  <si>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</si>
  <si>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</si>
  <si>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</si>
  <si>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</si>
  <si>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</si>
  <si>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</si>
  <si>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</si>
  <si>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</si>
  <si>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</si>
  <si>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</si>
  <si>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</si>
  <si>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</si>
  <si>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</si>
  <si>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</si>
  <si>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</si>
  <si>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</si>
  <si>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</si>
  <si>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</si>
  <si>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</si>
  <si>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</si>
  <si>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</si>
  <si>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</si>
  <si>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</si>
  <si>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</si>
  <si>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</si>
  <si>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</si>
  <si>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</si>
  <si>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</si>
  <si>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</si>
  <si>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</si>
  <si>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</si>
  <si>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</si>
  <si>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</si>
  <si>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</si>
  <si>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</si>
  <si>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</si>
  <si>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</si>
  <si>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</si>
  <si>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</si>
  <si>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</si>
  <si>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</si>
  <si>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</si>
  <si>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</si>
  <si>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</si>
  <si>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</si>
  <si>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</si>
  <si>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</si>
  <si>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</si>
  <si>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</si>
  <si>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</si>
  <si>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</si>
  <si>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</si>
  <si>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</si>
  <si>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</si>
  <si>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</si>
  <si>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</si>
  <si>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</si>
  <si>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</si>
  <si>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</si>
  <si>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</si>
  <si>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</si>
  <si>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</si>
  <si>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</si>
  <si>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</si>
  <si>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</si>
  <si>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</si>
  <si>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</si>
  <si>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</si>
  <si>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</si>
  <si>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</si>
  <si>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</si>
  <si>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</si>
  <si>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</si>
  <si>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</si>
  <si>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</si>
  <si>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</si>
  <si>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</si>
  <si>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</si>
  <si>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</si>
  <si>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</si>
  <si>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</si>
  <si>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</si>
  <si>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</si>
  <si>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</si>
  <si>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</si>
  <si>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</si>
  <si>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</si>
  <si>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</si>
  <si>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</si>
  <si>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</si>
  <si>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</si>
  <si>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</si>
  <si>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</si>
  <si>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</si>
  <si>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</si>
  <si>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</si>
  <si>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</si>
  <si>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</si>
  <si>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</si>
  <si>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</si>
  <si>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</si>
  <si>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</si>
  <si>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</si>
  <si>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</si>
  <si>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</si>
  <si>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</si>
  <si>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</si>
  <si>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</si>
  <si>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</si>
  <si>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</si>
  <si>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</si>
  <si>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</si>
  <si>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</si>
  <si>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</si>
  <si>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</si>
  <si>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</si>
  <si>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</si>
  <si>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</si>
  <si>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</si>
  <si>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</si>
  <si>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</si>
  <si>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</si>
  <si>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</si>
  <si>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</si>
  <si>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</si>
  <si>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</si>
  <si>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</si>
  <si>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</si>
  <si>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</si>
  <si>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</si>
  <si>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</si>
  <si>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</si>
  <si>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</si>
  <si>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</si>
  <si>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</si>
  <si>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</si>
  <si>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</si>
  <si>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</si>
  <si>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</si>
  <si>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</si>
  <si>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</si>
  <si>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</si>
  <si>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</si>
  <si>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</si>
  <si>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</si>
  <si>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</si>
  <si>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</si>
  <si>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</si>
  <si>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</si>
  <si>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</si>
  <si>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</si>
  <si>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</si>
  <si>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</si>
  <si>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</si>
  <si>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</si>
  <si>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</si>
  <si>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</si>
  <si>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</si>
  <si>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</si>
  <si>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</si>
  <si>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</si>
  <si>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</si>
  <si>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</si>
  <si>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</si>
  <si>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</si>
  <si>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</si>
  <si>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</si>
  <si>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</si>
  <si>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</si>
  <si>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</si>
  <si>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</si>
  <si>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</si>
  <si>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</si>
  <si>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</si>
  <si>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</si>
  <si>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</si>
  <si>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</si>
  <si>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</si>
  <si>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</si>
  <si>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</si>
  <si>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</si>
  <si>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</si>
  <si>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</si>
  <si>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</si>
  <si>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</si>
  <si>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</si>
  <si>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</si>
  <si>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</si>
  <si>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</si>
  <si>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</si>
  <si>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</si>
  <si>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</si>
  <si>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</si>
  <si>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</si>
  <si>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</si>
  <si>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</si>
  <si>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</si>
  <si>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</si>
  <si>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</si>
  <si>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</si>
  <si>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</si>
  <si>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</si>
  <si>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</si>
  <si>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</si>
  <si>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</si>
  <si>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</si>
  <si>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</si>
  <si>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</si>
  <si>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</si>
  <si>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</si>
  <si>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</si>
  <si>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</si>
  <si>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</si>
  <si>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</si>
  <si>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</si>
  <si>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</si>
  <si>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</si>
  <si>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</si>
  <si>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</si>
  <si>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</si>
  <si>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</si>
  <si>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</si>
  <si>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</si>
  <si>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</si>
  <si>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</si>
  <si>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</si>
  <si>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</si>
  <si>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</si>
  <si>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</si>
  <si>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</si>
  <si>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</si>
  <si>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</si>
  <si>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</si>
  <si>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</si>
  <si>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</si>
  <si>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</si>
  <si>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</si>
  <si>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</si>
  <si>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</si>
  <si>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</si>
  <si>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</si>
  <si>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</si>
  <si>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</si>
  <si>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</si>
  <si>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</si>
  <si>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</si>
  <si>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</si>
  <si>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</si>
  <si>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</si>
  <si>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</si>
  <si>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</si>
  <si>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</si>
  <si>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</si>
  <si>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</si>
  <si>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</si>
  <si>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</si>
  <si>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</si>
  <si>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</si>
  <si>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</si>
  <si>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</si>
  <si>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</si>
  <si>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</si>
  <si>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</si>
  <si>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</si>
  <si>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</si>
  <si>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</si>
  <si>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</si>
  <si>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</si>
  <si>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</si>
  <si>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</si>
  <si>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</si>
  <si>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</si>
  <si>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</si>
  <si>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</si>
  <si>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</si>
  <si>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</si>
  <si>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</si>
  <si>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</si>
  <si>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</si>
  <si>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</si>
  <si>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</si>
  <si>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</si>
  <si>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</si>
  <si>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</si>
  <si>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</si>
  <si>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</si>
  <si>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</si>
  <si>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</si>
  <si>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</si>
  <si>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</si>
  <si>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</si>
  <si>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</si>
  <si>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</si>
  <si>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</si>
  <si>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</si>
  <si>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</si>
  <si>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</si>
  <si>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</si>
  <si>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</si>
  <si>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</si>
  <si>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</si>
  <si>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</si>
  <si>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</si>
  <si>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</si>
  <si>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</si>
  <si>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</si>
  <si>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</si>
  <si>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</si>
  <si>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</si>
  <si>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</si>
  <si>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</si>
  <si>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</si>
  <si>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</si>
  <si>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</si>
  <si>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</si>
  <si>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</si>
  <si>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</si>
  <si>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</si>
  <si>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</si>
  <si>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</si>
  <si>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</si>
  <si>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</si>
  <si>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</si>
  <si>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</si>
  <si>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</si>
  <si>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</si>
  <si>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</si>
  <si>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</si>
  <si>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</si>
  <si>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</si>
  <si>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</si>
  <si>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</si>
  <si>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</si>
  <si>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</si>
  <si>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</si>
  <si>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</si>
  <si>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</si>
  <si>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</si>
  <si>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</si>
  <si>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</si>
  <si>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</si>
  <si>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</si>
  <si>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</si>
  <si>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</si>
  <si>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</si>
  <si>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</si>
  <si>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</si>
  <si>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</si>
  <si>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</si>
  <si>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</si>
  <si>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</si>
  <si>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</si>
  <si>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</si>
  <si>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</si>
  <si>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</si>
  <si>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</si>
  <si>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</si>
  <si>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</si>
  <si>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</si>
  <si>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</si>
  <si>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</si>
  <si>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</si>
  <si>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</si>
  <si>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</si>
  <si>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</si>
  <si>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</si>
  <si>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</si>
  <si>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</si>
  <si>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</si>
  <si>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</si>
  <si>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</si>
  <si>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</si>
  <si>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</si>
  <si>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</si>
  <si>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</si>
  <si>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</si>
  <si>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</si>
  <si>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</si>
  <si>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</si>
  <si>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</si>
  <si>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</si>
  <si>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</si>
  <si>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</si>
  <si>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</si>
  <si>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</si>
  <si>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</si>
  <si>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</si>
  <si>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</si>
  <si>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</si>
  <si>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</si>
  <si>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</si>
  <si>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</si>
  <si>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</si>
  <si>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</si>
  <si>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</si>
  <si>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</si>
  <si>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</si>
  <si>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</si>
  <si>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</si>
  <si>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</si>
  <si>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</si>
  <si>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</si>
  <si>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</si>
  <si>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</si>
  <si>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</si>
  <si>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</si>
  <si>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</si>
  <si>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</si>
  <si>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</si>
  <si>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</si>
  <si>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</si>
  <si>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</si>
  <si>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</si>
  <si>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</si>
  <si>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</si>
  <si>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</si>
  <si>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</si>
  <si>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</si>
  <si>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</si>
  <si>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</si>
  <si>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</si>
  <si>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</si>
  <si>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</si>
  <si>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</si>
  <si>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</si>
  <si>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</si>
  <si>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</si>
  <si>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</si>
  <si>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</si>
  <si>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</si>
  <si>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</si>
  <si>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</si>
  <si>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</si>
  <si>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</si>
  <si>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</si>
  <si>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</si>
  <si>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</si>
  <si>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</si>
  <si>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</si>
  <si>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</si>
  <si>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</si>
  <si>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</si>
  <si>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</si>
  <si>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</si>
  <si>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</si>
  <si>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</si>
  <si>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</si>
  <si>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</si>
  <si>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</si>
  <si>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</si>
  <si>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</si>
  <si>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</si>
  <si>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</si>
  <si>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</si>
  <si>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</si>
  <si>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</si>
  <si>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</si>
  <si>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</si>
  <si>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</si>
  <si>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</si>
  <si>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</si>
  <si>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</si>
  <si>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</si>
  <si>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</si>
  <si>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</si>
  <si>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</si>
  <si>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</si>
  <si>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</si>
  <si>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</si>
  <si>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</si>
  <si>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</si>
  <si>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</si>
  <si>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</si>
  <si>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</si>
  <si>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</si>
  <si>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</si>
  <si>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</si>
  <si>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</si>
  <si>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</si>
  <si>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</si>
  <si>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</si>
  <si>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</si>
  <si>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</si>
  <si>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</si>
  <si>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</si>
  <si>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</si>
  <si>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</si>
  <si>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</si>
  <si>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</si>
  <si>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</si>
  <si>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</si>
  <si>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</si>
  <si>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</si>
  <si>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</si>
  <si>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</si>
  <si>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</si>
  <si>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</si>
  <si>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</si>
  <si>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</si>
  <si>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</si>
  <si>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</si>
  <si>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</si>
  <si>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</si>
  <si>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</si>
  <si>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</si>
  <si>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</si>
  <si>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</si>
  <si>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</si>
  <si>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</si>
  <si>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</si>
  <si>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</si>
  <si>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</si>
  <si>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</si>
  <si>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</si>
  <si>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</si>
  <si>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</si>
  <si>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</si>
  <si>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</si>
  <si>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</si>
  <si>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</si>
  <si>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</si>
  <si>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</si>
  <si>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</si>
  <si>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</si>
  <si>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</si>
  <si>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</si>
  <si>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</si>
  <si>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</si>
  <si>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</si>
  <si>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</si>
  <si>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</si>
  <si>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</si>
  <si>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</si>
  <si>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</si>
  <si>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</si>
  <si>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</si>
  <si>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</si>
  <si>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</si>
  <si>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</si>
  <si>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</si>
  <si>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</si>
  <si>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</si>
  <si>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</si>
  <si>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</si>
  <si>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</si>
  <si>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</si>
  <si>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</si>
  <si>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</si>
  <si>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</si>
  <si>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</si>
  <si>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</si>
  <si>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</si>
  <si>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</si>
  <si>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</si>
  <si>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</si>
  <si>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</si>
  <si>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</si>
  <si>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</si>
  <si>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</si>
  <si>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</si>
  <si>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</si>
  <si>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</si>
  <si>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</si>
  <si>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</si>
  <si>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</si>
  <si>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</si>
  <si>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</si>
  <si>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</si>
  <si>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</si>
  <si>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</si>
  <si>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</si>
  <si>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</si>
  <si>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</si>
  <si>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</si>
  <si>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</si>
  <si>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</si>
  <si>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</si>
  <si>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</si>
  <si>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</si>
  <si>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</si>
  <si>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</si>
  <si>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</si>
  <si>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</si>
  <si>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</si>
  <si>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</si>
  <si>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</si>
  <si>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</si>
  <si>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</si>
  <si>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</si>
  <si>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</si>
  <si>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</si>
  <si>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</si>
  <si>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</si>
  <si>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</si>
  <si>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</si>
  <si>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</si>
  <si>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</si>
  <si>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</si>
  <si>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</si>
  <si>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</si>
  <si>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</si>
  <si>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</si>
  <si>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</si>
  <si>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</si>
  <si>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</si>
  <si>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</si>
  <si>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</si>
  <si>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</si>
  <si>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</si>
  <si>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</si>
  <si>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</si>
  <si>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</si>
  <si>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</si>
  <si>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</si>
  <si>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</si>
  <si>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</si>
  <si>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</si>
  <si>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</si>
  <si>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</si>
  <si>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</si>
  <si>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</si>
  <si>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</si>
  <si>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</si>
  <si>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</si>
  <si>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</si>
  <si>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</si>
  <si>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</si>
  <si>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</si>
  <si>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</si>
  <si>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</si>
  <si>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</si>
  <si>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</si>
  <si>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</si>
  <si>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</si>
  <si>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</si>
  <si>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</si>
  <si>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</si>
  <si>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</si>
  <si>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</si>
  <si>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</si>
  <si>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</si>
  <si>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</si>
  <si>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</si>
  <si>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</si>
  <si>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</si>
  <si>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</si>
  <si>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</si>
  <si>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</si>
  <si>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</si>
  <si>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</si>
  <si>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</si>
  <si>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</si>
  <si>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</si>
  <si>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</si>
  <si>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</si>
  <si>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</si>
  <si>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</si>
  <si>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</si>
  <si>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</si>
  <si>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</si>
  <si>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</si>
  <si>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</si>
  <si>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</si>
  <si>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</si>
  <si>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</si>
  <si>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</si>
  <si>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</si>
  <si>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</si>
  <si>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</si>
  <si>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</si>
  <si>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</si>
  <si>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</si>
  <si>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</si>
  <si>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</si>
  <si>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</si>
  <si>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</si>
  <si>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</si>
  <si>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</si>
  <si>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</si>
  <si>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</si>
  <si>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</si>
  <si>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</si>
  <si>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</si>
  <si>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</si>
  <si>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</si>
  <si>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</si>
  <si>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</si>
  <si>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</si>
  <si>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</si>
  <si>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</si>
  <si>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</si>
  <si>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</si>
  <si>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</si>
  <si>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</si>
  <si>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</si>
  <si>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</si>
  <si>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</si>
  <si>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</si>
  <si>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</si>
  <si>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</si>
  <si>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</si>
  <si>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</si>
  <si>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</si>
  <si>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</si>
  <si>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</si>
  <si>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</si>
  <si>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</si>
  <si>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</si>
  <si>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</si>
  <si>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</si>
  <si>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</si>
  <si>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</si>
  <si>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</si>
  <si>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</si>
  <si>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</si>
  <si>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</si>
  <si>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</si>
  <si>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</si>
  <si>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</si>
  <si>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</si>
  <si>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</si>
  <si>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</si>
  <si>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</si>
  <si>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</si>
  <si>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</si>
  <si>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</si>
  <si>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</si>
  <si>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</si>
  <si>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</si>
  <si>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</si>
  <si>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</si>
  <si>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</si>
  <si>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</si>
  <si>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</si>
  <si>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</si>
  <si>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</si>
  <si>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</si>
  <si>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</si>
  <si>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</si>
  <si>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</si>
  <si>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</si>
  <si>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</si>
  <si>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</si>
  <si>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</si>
  <si>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</si>
  <si>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</si>
  <si>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</si>
  <si>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</si>
  <si>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</si>
  <si>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</si>
  <si>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</si>
  <si>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</si>
  <si>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</si>
  <si>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</si>
  <si>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</si>
  <si>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</si>
  <si>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</si>
  <si>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</si>
  <si>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</si>
  <si>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</si>
  <si>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</si>
  <si>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</si>
  <si>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</si>
  <si>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</si>
  <si>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</si>
  <si>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</si>
  <si>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</si>
  <si>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</si>
  <si>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</si>
  <si>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</si>
  <si>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</si>
  <si>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</si>
  <si>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</si>
  <si>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</si>
  <si>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</si>
  <si>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</si>
  <si>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</si>
  <si>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</si>
  <si>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</si>
  <si>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</si>
  <si>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</si>
  <si>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</si>
  <si>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</si>
  <si>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</si>
  <si>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</si>
  <si>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</si>
  <si>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</si>
  <si>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</si>
  <si>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</si>
  <si>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</si>
  <si>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</si>
  <si>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</si>
  <si>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</si>
  <si>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</si>
  <si>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</si>
  <si>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</si>
  <si>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</si>
  <si>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</si>
  <si>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</si>
  <si>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</si>
  <si>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</si>
  <si>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</si>
  <si>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</si>
  <si>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</si>
  <si>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</si>
  <si>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</si>
  <si>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</si>
  <si>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</si>
  <si>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</si>
  <si>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</si>
  <si>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</si>
  <si>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</si>
  <si>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</si>
  <si>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</si>
  <si>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</si>
  <si>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</si>
  <si>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</si>
  <si>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</si>
  <si>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</si>
  <si>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</si>
  <si>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</si>
  <si>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</si>
  <si>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</si>
  <si>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</si>
  <si>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</si>
  <si>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</si>
  <si>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</si>
  <si>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</si>
  <si>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</si>
  <si>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</si>
  <si>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</si>
  <si>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</si>
  <si>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</si>
  <si>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</si>
  <si>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</si>
  <si>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</si>
  <si>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</si>
  <si>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</si>
  <si>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</si>
  <si>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</si>
  <si>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</si>
  <si>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</si>
  <si>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</si>
  <si>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</si>
  <si>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</si>
  <si>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</si>
  <si>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</si>
  <si>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</si>
  <si>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</si>
  <si>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</si>
  <si>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</si>
  <si>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</si>
  <si>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</si>
  <si>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</si>
  <si>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</si>
  <si>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</si>
  <si>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</si>
  <si>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</si>
  <si>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</si>
  <si>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</si>
  <si>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</si>
  <si>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</si>
  <si>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</si>
  <si>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</si>
  <si>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</si>
  <si>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</si>
  <si>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</si>
  <si>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</si>
  <si>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</si>
  <si>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</si>
  <si>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</si>
  <si>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</si>
  <si>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</si>
  <si>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</si>
  <si>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</si>
  <si>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</si>
  <si>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</si>
  <si>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</si>
  <si>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</si>
  <si>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</si>
  <si>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</si>
  <si>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</si>
  <si>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</si>
  <si>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</si>
  <si>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</si>
  <si>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</si>
  <si>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</si>
  <si>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</si>
  <si>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</si>
  <si>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</si>
  <si>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</si>
  <si>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</si>
  <si>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</si>
  <si>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</si>
  <si>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</si>
  <si>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</si>
  <si>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</si>
  <si>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</si>
  <si>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</si>
  <si>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</si>
  <si>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</si>
  <si>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</si>
  <si>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</si>
  <si>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</si>
  <si>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</si>
  <si>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</si>
  <si>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</si>
  <si>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</si>
  <si>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</si>
  <si>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</si>
  <si>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</si>
  <si>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</si>
  <si>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</si>
  <si>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</si>
  <si>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</si>
  <si>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</si>
  <si>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</si>
  <si>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</si>
  <si>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</si>
  <si>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</si>
  <si>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</si>
  <si>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</si>
  <si>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</si>
  <si>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</si>
  <si>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</si>
  <si>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</si>
  <si>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</si>
  <si>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</si>
  <si>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</si>
  <si>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</si>
  <si>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</si>
  <si>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</si>
  <si>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</si>
  <si>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</si>
  <si>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</si>
  <si>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</si>
  <si>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</si>
  <si>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</si>
  <si>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</si>
  <si>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</si>
  <si>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</si>
  <si>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</si>
  <si>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</si>
  <si>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</si>
  <si>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</si>
  <si>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</si>
  <si>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</si>
  <si>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</si>
  <si>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</si>
  <si>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</si>
  <si>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</si>
  <si>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</si>
  <si>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</si>
  <si>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</si>
  <si>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</si>
  <si>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</si>
  <si>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</si>
  <si>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</si>
  <si>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</si>
  <si>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</si>
  <si>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</si>
  <si>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</si>
  <si>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</si>
  <si>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</si>
  <si>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</si>
  <si>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</si>
  <si>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</si>
  <si>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</si>
  <si>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</si>
  <si>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</si>
  <si>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</si>
  <si>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</si>
  <si>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</si>
  <si>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</si>
  <si>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</si>
  <si>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</si>
  <si>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</si>
  <si>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</si>
  <si>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</si>
  <si>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</si>
  <si>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</si>
  <si>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</si>
  <si>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</si>
  <si>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</si>
  <si>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</si>
  <si>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</si>
  <si>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</si>
  <si>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</si>
  <si>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</si>
  <si>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</si>
  <si>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</si>
  <si>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</si>
  <si>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</si>
  <si>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</si>
  <si>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</si>
  <si>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</si>
  <si>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</si>
  <si>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</si>
  <si>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</si>
  <si>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</si>
  <si>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</si>
  <si>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</si>
  <si>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</si>
  <si>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</si>
  <si>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</si>
  <si>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</si>
  <si>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</si>
  <si>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</si>
  <si>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</si>
  <si>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</si>
  <si>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</si>
  <si>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</si>
  <si>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</si>
  <si>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</si>
  <si>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</si>
  <si>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</si>
  <si>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</si>
  <si>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</si>
  <si>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</si>
  <si>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</si>
  <si>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</si>
  <si>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</si>
  <si>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</si>
  <si>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</si>
  <si>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</si>
  <si>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</si>
  <si>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</si>
  <si>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</si>
  <si>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</si>
  <si>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</si>
  <si>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</si>
  <si>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</si>
  <si>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</si>
  <si>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</si>
  <si>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</si>
  <si>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</si>
  <si>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</si>
  <si>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</si>
  <si>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</si>
  <si>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</si>
  <si>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</si>
  <si>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</si>
  <si>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</si>
  <si>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</si>
  <si>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</si>
  <si>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</si>
  <si>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</si>
  <si>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</si>
  <si>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</si>
  <si>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</si>
  <si>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</si>
  <si>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</si>
  <si>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</si>
  <si>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</si>
  <si>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</si>
  <si>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</si>
  <si>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</si>
  <si>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</si>
  <si>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</si>
  <si>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</si>
  <si>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</si>
  <si>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</si>
  <si>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</si>
  <si>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</si>
  <si>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</si>
  <si>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</si>
  <si>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</si>
  <si>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</si>
  <si>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</si>
  <si>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</si>
  <si>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</si>
  <si>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</si>
  <si>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</si>
  <si>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</si>
  <si>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</si>
  <si>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</si>
  <si>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</si>
  <si>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</si>
  <si>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</si>
  <si>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</si>
  <si>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</si>
  <si>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</si>
  <si>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</si>
  <si>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</si>
  <si>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</si>
  <si>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</si>
  <si>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</si>
  <si>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</si>
  <si>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</si>
  <si>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</si>
  <si>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</si>
  <si>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</si>
  <si>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</si>
  <si>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</si>
  <si>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</si>
  <si>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</si>
  <si>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</si>
  <si>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</si>
  <si>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</si>
  <si>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</si>
  <si>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</si>
  <si>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</si>
  <si>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</si>
  <si>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</si>
  <si>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</si>
  <si>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</si>
  <si>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</si>
  <si>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</si>
  <si>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</si>
  <si>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</si>
  <si>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</si>
  <si>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</si>
  <si>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</si>
  <si>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</si>
  <si>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</si>
  <si>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</si>
  <si>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</si>
  <si>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</si>
  <si>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</si>
  <si>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</si>
  <si>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</si>
  <si>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</si>
  <si>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</si>
  <si>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</si>
  <si>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</si>
  <si>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</si>
  <si>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</si>
  <si>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</si>
  <si>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</si>
  <si>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</si>
  <si>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</si>
  <si>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</si>
  <si>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</si>
  <si>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</si>
  <si>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</si>
  <si>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</si>
  <si>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</si>
  <si>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</si>
  <si>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</si>
  <si>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</si>
  <si>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</si>
  <si>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</si>
  <si>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</si>
  <si>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</si>
  <si>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</si>
  <si>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</si>
  <si>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</si>
  <si>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</si>
  <si>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</si>
  <si>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</si>
  <si>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</si>
  <si>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</si>
  <si>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</si>
  <si>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</si>
  <si>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</si>
  <si>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</si>
  <si>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</si>
  <si>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</si>
  <si>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</si>
  <si>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</si>
  <si>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</si>
  <si>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</si>
  <si>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</si>
  <si>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</si>
  <si>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</si>
  <si>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</si>
  <si>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</si>
  <si>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</si>
  <si>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</si>
  <si>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</si>
  <si>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</si>
  <si>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</si>
  <si>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</si>
  <si>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</si>
  <si>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</si>
  <si>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</si>
  <si>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</si>
  <si>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</si>
  <si>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</si>
  <si>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</si>
  <si>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</si>
  <si>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</si>
  <si>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</si>
  <si>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</si>
  <si>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</si>
  <si>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</si>
  <si>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</si>
  <si>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</si>
  <si>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</si>
  <si>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</si>
  <si>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</si>
  <si>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</si>
  <si>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</si>
  <si>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</si>
  <si>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</si>
  <si>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</si>
  <si>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</si>
  <si>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</si>
  <si>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</si>
  <si>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</si>
  <si>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</si>
  <si>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</si>
  <si>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</si>
  <si>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</si>
  <si>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</si>
  <si>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</si>
  <si>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</si>
  <si>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</si>
  <si>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</si>
  <si>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</si>
  <si>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</si>
  <si>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</si>
  <si>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</si>
  <si>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</si>
  <si>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</si>
  <si>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</si>
  <si>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</si>
  <si>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</si>
  <si>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</si>
  <si>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</si>
  <si>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</si>
  <si>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</si>
  <si>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</si>
  <si>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</si>
  <si>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</si>
  <si>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</si>
  <si>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</si>
  <si>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</si>
  <si>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</si>
  <si>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</si>
  <si>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</si>
  <si>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</si>
  <si>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</si>
  <si>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</si>
  <si>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</si>
  <si>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</si>
  <si>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</si>
  <si>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</si>
  <si>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</si>
  <si>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</si>
  <si>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</si>
  <si>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</si>
  <si>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</si>
  <si>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</si>
  <si>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</si>
  <si>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</si>
  <si>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</si>
  <si>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</si>
  <si>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</si>
  <si>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</si>
  <si>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</si>
  <si>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</si>
  <si>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</si>
  <si>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</si>
  <si>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</si>
  <si>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</si>
  <si>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</si>
  <si>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</si>
  <si>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</si>
  <si>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</si>
  <si>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</si>
  <si>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</si>
  <si>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</si>
  <si>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</si>
  <si>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</si>
  <si>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</si>
  <si>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</si>
  <si>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</si>
  <si>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</si>
  <si>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</si>
  <si>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</si>
  <si>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</si>
  <si>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</si>
  <si>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</si>
  <si>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</si>
  <si>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</si>
  <si>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</si>
  <si>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</si>
  <si>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</si>
  <si>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</si>
  <si>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</si>
  <si>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</si>
  <si>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</si>
  <si>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</si>
  <si>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</si>
  <si>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</si>
  <si>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</si>
  <si>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</si>
  <si>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</si>
  <si>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</si>
  <si>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</si>
  <si>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</si>
  <si>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</si>
  <si>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</si>
  <si>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</si>
  <si>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</si>
  <si>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</si>
  <si>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</si>
  <si>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</si>
  <si>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</si>
  <si>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</si>
  <si>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</si>
  <si>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</si>
  <si>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</si>
  <si>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</si>
  <si>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</si>
  <si>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</si>
  <si>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</si>
  <si>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</si>
  <si>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</si>
  <si>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</si>
  <si>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</si>
  <si>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</si>
  <si>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</si>
  <si>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</si>
  <si>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</si>
  <si>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</si>
  <si>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</si>
  <si>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</si>
  <si>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</si>
  <si>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</si>
  <si>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</si>
  <si>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</si>
  <si>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</si>
  <si>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</si>
  <si>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</si>
  <si>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</si>
  <si>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</si>
  <si>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</si>
  <si>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</si>
  <si>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</si>
  <si>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</si>
  <si>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</si>
  <si>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</si>
  <si>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</si>
  <si>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</si>
  <si>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</si>
  <si>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</si>
  <si>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</si>
  <si>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</si>
  <si>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</si>
  <si>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</si>
  <si>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</si>
  <si>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</si>
  <si>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</si>
  <si>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</si>
  <si>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</si>
  <si>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</si>
  <si>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</si>
  <si>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</si>
  <si>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</si>
  <si>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</si>
  <si>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</si>
  <si>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</si>
  <si>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</si>
  <si>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</si>
  <si>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</si>
  <si>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</si>
  <si>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</si>
  <si>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</si>
  <si>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</si>
  <si>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</si>
  <si>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</si>
  <si>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</si>
  <si>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</si>
  <si>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</si>
  <si>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</si>
  <si>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</si>
  <si>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</si>
  <si>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</si>
  <si>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</si>
  <si>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</si>
  <si>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</si>
  <si>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</si>
  <si>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</si>
  <si>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</si>
  <si>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</si>
  <si>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</si>
  <si>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</si>
  <si>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</si>
  <si>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</si>
  <si>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</si>
  <si>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</si>
  <si>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</si>
  <si>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</si>
  <si>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</si>
  <si>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</si>
  <si>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</si>
  <si>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</si>
  <si>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</si>
  <si>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</si>
  <si>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</si>
  <si>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</si>
  <si>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</si>
  <si>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</si>
  <si>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</si>
  <si>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</si>
  <si>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</si>
  <si>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</si>
  <si>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</si>
  <si>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</si>
  <si>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</si>
  <si>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</si>
  <si>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</si>
  <si>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</si>
  <si>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</si>
  <si>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</si>
  <si>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</si>
  <si>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</si>
  <si>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</si>
  <si>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</si>
  <si>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</si>
  <si>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</si>
  <si>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</si>
  <si>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</si>
  <si>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</si>
  <si>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</si>
  <si>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</si>
  <si>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</si>
  <si>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</si>
  <si>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</si>
  <si>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</si>
  <si>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</si>
  <si>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</si>
  <si>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</si>
  <si>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</si>
  <si>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</si>
  <si>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</si>
  <si>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</si>
  <si>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</si>
  <si>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</si>
  <si>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</si>
  <si>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</si>
  <si>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</si>
  <si>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</si>
  <si>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</si>
  <si>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</si>
  <si>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</si>
  <si>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</si>
  <si>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</si>
  <si>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</si>
  <si>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</si>
  <si>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</si>
  <si>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</si>
  <si>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</si>
  <si>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</si>
  <si>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</si>
  <si>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</si>
  <si>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</si>
  <si>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</si>
  <si>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</si>
  <si>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</si>
  <si>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</si>
  <si>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</si>
  <si>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</si>
  <si>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</si>
  <si>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</si>
  <si>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</si>
  <si>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</si>
  <si>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</si>
  <si>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</si>
  <si>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</si>
  <si>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</si>
  <si>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</si>
  <si>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</si>
  <si>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</si>
  <si>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</si>
  <si>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</si>
  <si>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</si>
  <si>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</si>
  <si>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</si>
  <si>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</si>
  <si>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</si>
  <si>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</si>
  <si>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</si>
  <si>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</si>
  <si>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</si>
  <si>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</si>
  <si>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</si>
  <si>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</si>
  <si>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</si>
  <si>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</si>
  <si>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</si>
  <si>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</si>
  <si>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</si>
  <si>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</si>
  <si>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</si>
  <si>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</si>
  <si>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</si>
  <si>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</si>
  <si>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</si>
  <si>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</si>
  <si>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</si>
  <si>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</si>
  <si>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</si>
  <si>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</si>
  <si>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</si>
  <si>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</si>
  <si>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</si>
  <si>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</si>
  <si>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</si>
  <si>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</si>
  <si>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</si>
  <si>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</si>
  <si>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</si>
  <si>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</si>
  <si>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</si>
  <si>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</si>
  <si>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</si>
  <si>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</si>
  <si>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</si>
  <si>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</si>
  <si>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</si>
  <si>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</si>
  <si>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</si>
  <si>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</si>
  <si>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</si>
  <si>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</si>
  <si>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</si>
  <si>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</si>
  <si>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</si>
  <si>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</si>
  <si>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</si>
  <si>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</si>
  <si>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</si>
  <si>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</si>
  <si>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</si>
  <si>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</si>
  <si>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</si>
  <si>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</si>
  <si>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</si>
  <si>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</si>
  <si>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</si>
  <si>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</si>
  <si>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</si>
  <si>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</si>
  <si>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</si>
  <si>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</si>
  <si>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</si>
  <si>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</si>
  <si>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</si>
  <si>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</si>
  <si>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</si>
  <si>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</si>
  <si>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</si>
  <si>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</si>
  <si>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</si>
  <si>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</si>
  <si>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</si>
  <si>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</si>
  <si>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</si>
  <si>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</si>
  <si>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</si>
  <si>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</si>
  <si>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</si>
  <si>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</si>
  <si>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</si>
  <si>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</si>
  <si>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</si>
  <si>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</si>
  <si>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</si>
  <si>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</si>
  <si>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</si>
  <si>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</si>
  <si>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</si>
  <si>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</si>
  <si>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</si>
  <si>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</si>
  <si>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</si>
  <si>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</si>
  <si>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</si>
  <si>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</si>
  <si>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</si>
  <si>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</si>
  <si>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</si>
  <si>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</si>
  <si>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</si>
  <si>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</si>
  <si>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</si>
  <si>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</si>
  <si>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</si>
  <si>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</si>
  <si>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</si>
  <si>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</si>
  <si>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</si>
  <si>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</si>
  <si>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</si>
  <si>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</si>
  <si>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</si>
  <si>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</si>
  <si>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</si>
  <si>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</si>
  <si>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</si>
  <si>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</si>
  <si>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</si>
  <si>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</si>
  <si>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</si>
  <si>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</si>
  <si>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</si>
  <si>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</si>
  <si>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</si>
  <si>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</si>
  <si>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</si>
  <si>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</si>
  <si>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</si>
  <si>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</si>
  <si>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</si>
  <si>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</si>
  <si>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</si>
  <si>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</si>
  <si>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</si>
  <si>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</si>
  <si>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</si>
  <si>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</si>
  <si>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</si>
  <si>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</si>
  <si>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</si>
  <si>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</si>
  <si>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</si>
  <si>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</si>
  <si>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</si>
  <si>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</si>
  <si>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</si>
  <si>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</si>
  <si>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</si>
  <si>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</si>
  <si>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</si>
  <si>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</si>
  <si>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</si>
  <si>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</si>
  <si>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</si>
  <si>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</si>
  <si>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</si>
  <si>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</si>
  <si>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</si>
  <si>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</si>
  <si>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</si>
  <si>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</si>
  <si>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</si>
  <si>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</si>
  <si>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</si>
  <si>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</si>
  <si>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</si>
  <si>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</si>
  <si>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</si>
  <si>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</si>
  <si>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</si>
  <si>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</si>
  <si>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</si>
  <si>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</si>
  <si>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</si>
  <si>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</si>
  <si>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</si>
  <si>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</si>
  <si>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</si>
  <si>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</si>
  <si>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</si>
  <si>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</si>
  <si>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</si>
  <si>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</si>
  <si>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</si>
  <si>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</si>
  <si>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</si>
  <si>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</si>
  <si>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</si>
  <si>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</si>
  <si>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</si>
  <si>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</si>
  <si>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</si>
  <si>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</si>
  <si>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</si>
  <si>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</si>
  <si>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</si>
  <si>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</si>
  <si>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</si>
  <si>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</si>
  <si>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</si>
  <si>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</si>
  <si>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</si>
  <si>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</si>
  <si>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</si>
  <si>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</si>
  <si>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</si>
  <si>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</si>
  <si>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</si>
  <si>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</si>
  <si>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</si>
  <si>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</si>
  <si>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</si>
  <si>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</si>
  <si>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</si>
  <si>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</si>
  <si>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</si>
  <si>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</si>
  <si>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</si>
  <si>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</si>
  <si>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</si>
  <si>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</si>
  <si>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</si>
  <si>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</si>
  <si>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</si>
  <si>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</si>
  <si>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</si>
  <si>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</si>
  <si>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</si>
  <si>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</si>
  <si>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</si>
  <si>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</si>
  <si>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</si>
  <si>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</si>
  <si>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</si>
  <si>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</si>
  <si>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</si>
  <si>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</si>
  <si>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</si>
  <si>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</si>
  <si>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</si>
  <si>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</si>
  <si>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</si>
  <si>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</si>
  <si>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</si>
  <si>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</si>
  <si>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</si>
  <si>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</si>
  <si>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</si>
  <si>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</si>
  <si>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</si>
  <si>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</si>
  <si>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</si>
  <si>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</si>
  <si>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</si>
  <si>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</si>
  <si>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</si>
  <si>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</si>
  <si>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</si>
  <si>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</si>
  <si>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</si>
  <si>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</si>
  <si>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</si>
  <si>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</si>
  <si>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</si>
  <si>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</si>
  <si>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</si>
  <si>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</si>
  <si>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</si>
  <si>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</si>
  <si>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</si>
  <si>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</si>
  <si>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</si>
  <si>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</si>
  <si>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</si>
  <si>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</si>
  <si>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</si>
  <si>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</si>
  <si>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</si>
  <si>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</si>
  <si>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</si>
  <si>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</si>
  <si>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</si>
  <si>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</si>
  <si>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</si>
  <si>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</si>
  <si>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</si>
  <si>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</si>
  <si>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</si>
  <si>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</si>
  <si>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</si>
  <si>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</si>
  <si>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</si>
  <si>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</si>
  <si>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</si>
  <si>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</si>
  <si>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</si>
  <si>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</si>
  <si>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</si>
  <si>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</si>
  <si>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</si>
  <si>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</si>
  <si>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</si>
  <si>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</si>
  <si>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</si>
  <si>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</si>
  <si>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</si>
  <si>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</si>
  <si>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</si>
  <si>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</si>
  <si>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</si>
  <si>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</si>
  <si>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</si>
  <si>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</si>
  <si>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</si>
  <si>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</si>
  <si>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</si>
  <si>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</si>
  <si>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</si>
  <si>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</si>
  <si>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</si>
  <si>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</si>
  <si>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</si>
  <si>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</si>
  <si>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</si>
  <si>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</si>
  <si>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</si>
  <si>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</si>
  <si>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</si>
  <si>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</si>
  <si>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</si>
  <si>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</si>
  <si>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</si>
  <si>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</si>
  <si>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</si>
  <si>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</si>
  <si>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</si>
  <si>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</si>
  <si>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</si>
  <si>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</si>
  <si>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</si>
  <si>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</si>
  <si>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</si>
  <si>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</si>
  <si>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</si>
  <si>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</si>
  <si>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</si>
  <si>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</si>
  <si>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</si>
  <si>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</si>
  <si>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</si>
  <si>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</si>
  <si>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</si>
  <si>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</si>
  <si>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</si>
  <si>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</si>
  <si>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</si>
  <si>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</si>
  <si>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</si>
  <si>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</si>
  <si>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</si>
  <si>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</si>
  <si>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</si>
  <si>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</si>
  <si>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</si>
  <si>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</si>
  <si>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</si>
  <si>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</si>
  <si>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</si>
  <si>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</si>
  <si>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</si>
  <si>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</si>
  <si>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</si>
  <si>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</si>
  <si>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</si>
  <si>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</si>
  <si>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</si>
  <si>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</si>
  <si>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</si>
  <si>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</si>
  <si>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</si>
  <si>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</si>
  <si>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</si>
  <si>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</si>
  <si>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</si>
  <si>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</si>
  <si>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</si>
  <si>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</si>
  <si>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</si>
  <si>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</si>
  <si>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</si>
  <si>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</si>
  <si>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</si>
  <si>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</si>
  <si>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</si>
  <si>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</si>
  <si>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</si>
  <si>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</si>
  <si>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</si>
  <si>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</si>
  <si>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</si>
  <si>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</si>
  <si>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</si>
  <si>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</si>
  <si>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</si>
  <si>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</si>
  <si>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</si>
  <si>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</si>
  <si>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</si>
  <si>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</si>
  <si>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</si>
  <si>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</si>
  <si>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</si>
  <si>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</si>
  <si>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</si>
  <si>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</si>
  <si>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</si>
  <si>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</si>
  <si>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</si>
  <si>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</si>
  <si>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</si>
  <si>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</si>
  <si>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</si>
  <si>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</si>
  <si>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</si>
  <si>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</si>
  <si>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</si>
  <si>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</si>
  <si>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</si>
  <si>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</si>
  <si>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</si>
  <si>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</si>
  <si>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</si>
  <si>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</si>
  <si>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</si>
  <si>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</si>
  <si>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</si>
  <si>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</si>
  <si>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</si>
  <si>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</si>
  <si>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</si>
  <si>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</si>
  <si>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</si>
  <si>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</si>
  <si>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</si>
  <si>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</si>
  <si>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</si>
  <si>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</si>
  <si>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</si>
  <si>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</si>
  <si>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</si>
  <si>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</si>
  <si>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</si>
  <si>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</si>
  <si>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</si>
  <si>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</si>
  <si>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</si>
  <si>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</si>
  <si>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</si>
  <si>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</si>
  <si>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</si>
  <si>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</si>
  <si>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</si>
  <si>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</si>
  <si>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</si>
  <si>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</si>
  <si>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</si>
  <si>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</si>
  <si>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</si>
  <si>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</si>
  <si>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</si>
  <si>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</si>
  <si>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</si>
  <si>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</si>
  <si>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</si>
  <si>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</si>
  <si>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</si>
  <si>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</si>
  <si>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</si>
  <si>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</si>
  <si>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</si>
  <si>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</si>
  <si>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</si>
  <si>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</si>
  <si>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</si>
  <si>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</si>
  <si>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</si>
  <si>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</si>
  <si>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</si>
  <si>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</si>
  <si>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</si>
  <si>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</si>
  <si>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</si>
  <si>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</si>
  <si>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</si>
  <si>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</si>
  <si>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</si>
  <si>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</si>
  <si>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</si>
  <si>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</si>
  <si>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</si>
  <si>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</si>
  <si>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</si>
  <si>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</si>
  <si>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</si>
  <si>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</si>
  <si>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</si>
  <si>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</si>
  <si>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</si>
  <si>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</si>
  <si>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</si>
  <si>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</si>
  <si>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</si>
  <si>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</si>
  <si>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</si>
  <si>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</si>
  <si>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</si>
  <si>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</si>
  <si>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</si>
  <si>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</si>
  <si>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</si>
  <si>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</si>
  <si>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</si>
  <si>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</si>
  <si>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</si>
  <si>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</si>
  <si>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</si>
  <si>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</si>
  <si>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</si>
  <si>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</si>
  <si>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</si>
  <si>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</si>
  <si>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</si>
  <si>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</si>
  <si>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</si>
  <si>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</si>
  <si>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</si>
  <si>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</si>
  <si>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</si>
  <si>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</si>
  <si>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</si>
  <si>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</si>
  <si>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</si>
  <si>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</si>
  <si>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</si>
  <si>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</si>
  <si>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</si>
  <si>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</si>
  <si>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</si>
  <si>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</si>
  <si>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</si>
  <si>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</si>
  <si>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</si>
  <si>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</si>
  <si>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</si>
  <si>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</si>
  <si>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</si>
  <si>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</si>
  <si>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</si>
  <si>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</si>
  <si>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</si>
  <si>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</si>
  <si>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</si>
  <si>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</si>
  <si>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</si>
  <si>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</si>
  <si>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</si>
  <si>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</si>
  <si>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</si>
  <si>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</si>
  <si>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</si>
  <si>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</si>
  <si>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</si>
  <si>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</si>
  <si>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</si>
  <si>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</si>
  <si>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</si>
  <si>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</si>
  <si>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</si>
  <si>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</si>
  <si>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</si>
  <si>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</si>
  <si>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</si>
  <si>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</si>
  <si>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</si>
  <si>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</si>
  <si>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</si>
  <si>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</si>
  <si>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</si>
  <si>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</si>
  <si>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</si>
  <si>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</si>
  <si>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</si>
  <si>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</si>
  <si>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</si>
  <si>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</si>
  <si>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</si>
  <si>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</si>
  <si>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</si>
  <si>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</si>
  <si>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</si>
  <si>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</si>
  <si>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</si>
  <si>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</si>
  <si>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</si>
  <si>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</si>
  <si>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</si>
  <si>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</si>
  <si>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</si>
  <si>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</si>
  <si>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</si>
  <si>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</si>
  <si>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</si>
  <si>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</si>
  <si>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</si>
  <si>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</si>
  <si>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</si>
  <si>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</si>
  <si>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</si>
  <si>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</si>
  <si>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</si>
  <si>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</si>
  <si>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</si>
  <si>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</si>
  <si>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</si>
  <si>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</si>
  <si>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</si>
  <si>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</si>
  <si>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</si>
  <si>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</si>
  <si>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</si>
  <si>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</si>
  <si>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</si>
  <si>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</si>
  <si>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</si>
  <si>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</si>
  <si>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</si>
  <si>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</si>
  <si>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</si>
  <si>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</si>
  <si>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</si>
  <si>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</si>
  <si>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</si>
  <si>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</si>
  <si>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</si>
  <si>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</si>
  <si>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</si>
  <si>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</si>
  <si>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</si>
  <si>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</si>
  <si>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</si>
  <si>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</si>
  <si>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</si>
  <si>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</si>
  <si>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</si>
  <si>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</si>
  <si>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</si>
  <si>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</si>
  <si>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</si>
  <si>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</si>
  <si>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</si>
  <si>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</si>
  <si>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</si>
  <si>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</si>
  <si>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</si>
  <si>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</si>
  <si>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</si>
  <si>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</si>
  <si>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</si>
  <si>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</si>
  <si>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</si>
  <si>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</si>
  <si>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</si>
  <si>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</si>
  <si>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</si>
  <si>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</si>
  <si>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</si>
  <si>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</si>
  <si>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</si>
  <si>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</si>
  <si>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</si>
  <si>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</si>
  <si>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</si>
  <si>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</si>
  <si>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</si>
  <si>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</si>
  <si>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</si>
  <si>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</si>
  <si>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</si>
  <si>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</si>
  <si>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</si>
  <si>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</si>
  <si>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</si>
  <si>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</si>
  <si>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</si>
  <si>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</si>
  <si>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</si>
  <si>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</si>
  <si>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</si>
  <si>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</si>
  <si>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</si>
  <si>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</si>
  <si>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</si>
  <si>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</si>
  <si>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</si>
  <si>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</si>
  <si>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</si>
  <si>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</si>
  <si>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</si>
  <si>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</si>
  <si>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</si>
  <si>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</si>
  <si>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</si>
  <si>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</si>
  <si>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</si>
  <si>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</si>
  <si>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</si>
  <si>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</si>
  <si>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</si>
  <si>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</si>
  <si>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</si>
  <si>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</si>
  <si>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</si>
  <si>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</si>
  <si>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</si>
  <si>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</si>
  <si>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</si>
  <si>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</si>
  <si>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</si>
  <si>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</si>
  <si>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</si>
  <si>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</si>
  <si>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</si>
  <si>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</si>
  <si>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</si>
  <si>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</si>
  <si>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</si>
  <si>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</si>
  <si>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</si>
  <si>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</si>
  <si>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</si>
  <si>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</si>
  <si>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</si>
  <si>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</si>
  <si>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</si>
  <si>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</si>
  <si>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</si>
  <si>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</si>
  <si>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</si>
  <si>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</si>
  <si>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</si>
  <si>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</si>
  <si>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</si>
  <si>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</si>
  <si>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</si>
  <si>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</si>
  <si>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</si>
  <si>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</si>
  <si>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</si>
  <si>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</si>
  <si>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</si>
  <si>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</si>
  <si>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</si>
  <si>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</si>
  <si>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</si>
  <si>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</si>
  <si>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</si>
  <si>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</si>
  <si>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</si>
  <si>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</si>
  <si>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</si>
  <si>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</si>
  <si>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</si>
  <si>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</si>
  <si>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</si>
  <si>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</si>
  <si>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</si>
  <si>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</si>
  <si>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</si>
  <si>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</si>
  <si>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</si>
  <si>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</si>
  <si>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</si>
  <si>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</si>
  <si>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</si>
  <si>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</si>
  <si>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</si>
  <si>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</si>
  <si>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</si>
  <si>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</si>
  <si>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</si>
  <si>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</si>
  <si>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</si>
  <si>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</si>
  <si>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</si>
  <si>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</si>
  <si>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</si>
  <si>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</si>
  <si>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</si>
  <si>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</si>
  <si>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</si>
  <si>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</si>
  <si>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</si>
  <si>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</si>
  <si>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</si>
  <si>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</si>
  <si>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</si>
  <si>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</si>
  <si>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</si>
  <si>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</si>
  <si>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</si>
  <si>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</si>
  <si>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</si>
  <si>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</si>
  <si>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</si>
  <si>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</si>
  <si>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</si>
  <si>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</si>
  <si>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</si>
  <si>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</si>
  <si>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</si>
  <si>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</si>
  <si>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</si>
  <si>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</si>
  <si>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</si>
  <si>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</si>
  <si>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</si>
  <si>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</si>
  <si>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</si>
  <si>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</si>
  <si>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</si>
  <si>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</si>
  <si>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</si>
  <si>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</si>
  <si>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</si>
  <si>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</si>
  <si>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</si>
  <si>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</si>
  <si>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</si>
  <si>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</si>
  <si>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</si>
  <si>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</si>
  <si>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</si>
  <si>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</si>
  <si>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</si>
  <si>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</si>
  <si>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</si>
  <si>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</si>
  <si>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</si>
  <si>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</si>
  <si>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</si>
  <si>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</si>
  <si>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</si>
  <si>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</si>
  <si>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</si>
  <si>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</si>
  <si>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</si>
  <si>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</si>
  <si>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</si>
  <si>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</si>
  <si>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</si>
  <si>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</si>
  <si>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</si>
  <si>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</si>
  <si>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</si>
  <si>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</si>
  <si>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</si>
  <si>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</si>
  <si>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</si>
  <si>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</si>
  <si>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</si>
  <si>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</si>
  <si>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</si>
  <si>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</si>
  <si>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</si>
  <si>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</si>
  <si>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</si>
  <si>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</si>
  <si>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</si>
  <si>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</si>
  <si>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</si>
  <si>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</si>
  <si>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</si>
  <si>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</si>
  <si>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</si>
  <si>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</si>
  <si>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</si>
  <si>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</si>
  <si>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</si>
  <si>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</si>
  <si>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</si>
  <si>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</si>
  <si>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</si>
  <si>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</si>
  <si>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</si>
  <si>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</si>
  <si>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</si>
  <si>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</si>
  <si>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</si>
  <si>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</si>
  <si>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</si>
  <si>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</si>
  <si>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</si>
  <si>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</si>
  <si>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</si>
  <si>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</si>
  <si>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</si>
  <si>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</si>
  <si>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</si>
  <si>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</si>
  <si>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</si>
  <si>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</si>
  <si>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</si>
  <si>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</si>
  <si>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</si>
  <si>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</si>
  <si>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</si>
  <si>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</si>
  <si>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</si>
  <si>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</si>
  <si>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</si>
  <si>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</si>
  <si>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</si>
  <si>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</si>
  <si>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</si>
  <si>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</si>
  <si>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</si>
  <si>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</si>
  <si>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</si>
  <si>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</si>
  <si>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</si>
  <si>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</si>
  <si>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</si>
  <si>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</si>
  <si>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</si>
  <si>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</si>
  <si>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</si>
  <si>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</si>
  <si>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</si>
  <si>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</si>
  <si>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</si>
  <si>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</si>
  <si>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</si>
  <si>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</si>
  <si>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</si>
  <si>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</si>
  <si>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</si>
  <si>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</si>
  <si>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</si>
  <si>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</si>
  <si>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</si>
  <si>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</si>
  <si>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</si>
  <si>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</si>
  <si>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</si>
  <si>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</si>
  <si>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</si>
  <si>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</si>
  <si>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</si>
  <si>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</si>
  <si>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</si>
  <si>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</si>
  <si>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</si>
  <si>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</si>
  <si>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</si>
  <si>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</si>
  <si>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</si>
  <si>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</si>
  <si>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</si>
  <si>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</si>
  <si>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</si>
  <si>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</si>
  <si>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</si>
  <si>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</si>
  <si>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</si>
  <si>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</si>
  <si>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</si>
  <si>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</si>
  <si>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</si>
  <si>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</si>
  <si>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</si>
  <si>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</si>
  <si>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</si>
  <si>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</si>
  <si>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</si>
  <si>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</si>
  <si>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</si>
  <si>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</si>
  <si>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</si>
  <si>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</si>
  <si>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</si>
  <si>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</si>
  <si>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</si>
  <si>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</si>
  <si>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</si>
  <si>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</si>
  <si>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</si>
  <si>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</si>
  <si>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</si>
  <si>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</si>
  <si>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</si>
  <si>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</si>
  <si>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</si>
  <si>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</si>
  <si>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</si>
  <si>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</si>
  <si>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</si>
  <si>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</si>
  <si>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</si>
  <si>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</si>
  <si>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</si>
  <si>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</si>
  <si>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</si>
  <si>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</si>
  <si>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</si>
  <si>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</si>
  <si>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</si>
  <si>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</si>
  <si>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</si>
  <si>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</si>
  <si>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</si>
  <si>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</si>
  <si>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</si>
  <si>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</si>
  <si>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</si>
  <si>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</si>
  <si>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</si>
  <si>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</si>
  <si>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</si>
  <si>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</si>
  <si>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</si>
  <si>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</si>
  <si>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</si>
  <si>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</si>
  <si>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</si>
  <si>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</si>
  <si>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</si>
  <si>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</si>
  <si>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</si>
  <si>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</si>
  <si>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</si>
  <si>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</si>
  <si>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</si>
  <si>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</si>
  <si>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</si>
  <si>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</si>
  <si>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</si>
  <si>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</si>
  <si>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</si>
  <si>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</si>
  <si>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</si>
  <si>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</si>
  <si>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</si>
  <si>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</si>
  <si>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</si>
  <si>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</si>
  <si>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</si>
  <si>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</si>
  <si>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</si>
  <si>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</si>
  <si>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</si>
  <si>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</si>
  <si>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</si>
  <si>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</si>
  <si>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</si>
  <si>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</si>
  <si>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</si>
  <si>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</si>
  <si>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</si>
  <si>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</si>
  <si>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</si>
  <si>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</si>
  <si>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</si>
  <si>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</si>
  <si>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</si>
  <si>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</si>
  <si>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</si>
  <si>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</si>
  <si>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</si>
  <si>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</si>
  <si>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</si>
  <si>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</si>
  <si>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</si>
  <si>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</si>
  <si>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</si>
  <si>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</si>
  <si>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</si>
  <si>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</si>
  <si>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</si>
  <si>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</si>
  <si>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</si>
  <si>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</si>
  <si>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</si>
  <si>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</si>
  <si>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</si>
  <si>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</si>
  <si>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</si>
  <si>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</si>
  <si>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</si>
  <si>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</si>
  <si>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</si>
  <si>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</si>
  <si>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</si>
  <si>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</si>
  <si>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</si>
  <si>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</si>
  <si>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</si>
  <si>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</si>
  <si>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</si>
  <si>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</si>
  <si>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</si>
  <si>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</si>
  <si>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</si>
  <si>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</si>
  <si>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</si>
  <si>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</si>
  <si>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</si>
  <si>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</si>
  <si>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</si>
  <si>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</si>
  <si>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</si>
  <si>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</si>
  <si>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</si>
  <si>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</si>
  <si>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</si>
  <si>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</si>
  <si>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</si>
  <si>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</si>
  <si>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</si>
  <si>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</si>
  <si>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</si>
  <si>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</si>
  <si>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</si>
  <si>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</si>
  <si>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</si>
  <si>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</si>
  <si>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</si>
  <si>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</si>
  <si>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</si>
  <si>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</si>
  <si>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</si>
  <si>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</si>
  <si>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</si>
  <si>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</si>
  <si>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</si>
  <si>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</si>
  <si>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</si>
  <si>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</si>
  <si>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</si>
  <si>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</si>
  <si>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</si>
  <si>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</si>
  <si>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</si>
  <si>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</si>
  <si>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</si>
  <si>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</si>
  <si>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</si>
  <si>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</si>
  <si>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</si>
  <si>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</si>
  <si>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</si>
  <si>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</si>
  <si>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</si>
  <si>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</si>
  <si>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</si>
  <si>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</si>
  <si>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</si>
  <si>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</si>
  <si>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</si>
  <si>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</si>
  <si>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</si>
  <si>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</si>
  <si>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</si>
  <si>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</si>
  <si>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</si>
  <si>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</si>
  <si>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</si>
  <si>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</si>
  <si>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</si>
  <si>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</si>
  <si>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</si>
  <si>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</si>
  <si>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</si>
  <si>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</si>
  <si>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</si>
  <si>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</si>
  <si>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</si>
  <si>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</si>
  <si>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</si>
  <si>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</si>
  <si>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</si>
  <si>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</si>
  <si>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</si>
  <si>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</si>
  <si>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</si>
  <si>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</si>
  <si>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</si>
  <si>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</si>
  <si>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</si>
  <si>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</si>
  <si>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</si>
  <si>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</si>
  <si>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</si>
  <si>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</si>
  <si>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</si>
  <si>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</si>
  <si>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</si>
  <si>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</si>
  <si>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</si>
  <si>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</si>
  <si>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</si>
  <si>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</si>
  <si>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</si>
  <si>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</si>
  <si>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</si>
  <si>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</si>
  <si>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</si>
  <si>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</si>
  <si>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</si>
  <si>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</si>
  <si>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</si>
  <si>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</si>
  <si>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</si>
  <si>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</si>
  <si>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</si>
  <si>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</si>
  <si>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</si>
  <si>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</si>
  <si>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</si>
  <si>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</si>
  <si>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</si>
  <si>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</si>
  <si>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</si>
  <si>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</si>
  <si>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</si>
  <si>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</si>
  <si>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</si>
  <si>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</si>
  <si>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</si>
  <si>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</si>
  <si>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</si>
  <si>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</si>
  <si>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</si>
  <si>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</si>
  <si>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</si>
  <si>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</si>
  <si>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</si>
  <si>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</si>
  <si>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</si>
  <si>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</si>
  <si>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</si>
  <si>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</si>
  <si>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</si>
  <si>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</si>
  <si>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</si>
  <si>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</si>
  <si>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</si>
  <si>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</si>
  <si>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</si>
  <si>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</si>
  <si>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</si>
  <si>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</si>
  <si>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</si>
  <si>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</si>
  <si>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</si>
  <si>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</si>
  <si>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</si>
  <si>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</si>
  <si>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</si>
  <si>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</si>
  <si>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</si>
  <si>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</si>
  <si>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</si>
  <si>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</si>
  <si>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</si>
  <si>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</si>
  <si>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</si>
  <si>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</si>
  <si>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</si>
  <si>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</si>
  <si>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</si>
  <si>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</si>
  <si>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</si>
  <si>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</si>
  <si>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</si>
  <si>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</si>
  <si>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</si>
  <si>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</si>
  <si>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</si>
  <si>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</si>
  <si>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</si>
  <si>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</si>
  <si>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</si>
  <si>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</si>
  <si>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</si>
  <si>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</si>
  <si>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</si>
  <si>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</si>
  <si>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</si>
  <si>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</si>
  <si>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</si>
  <si>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</si>
  <si>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</si>
  <si>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</si>
  <si>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</si>
  <si>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</si>
  <si>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</si>
  <si>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</si>
  <si>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</si>
  <si>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</si>
  <si>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</si>
  <si>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</si>
  <si>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</si>
  <si>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</si>
  <si>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</si>
  <si>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</si>
  <si>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</si>
  <si>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</si>
  <si>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</si>
  <si>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</si>
  <si>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</si>
  <si>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</si>
  <si>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</si>
  <si>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</si>
  <si>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</si>
  <si>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</si>
  <si>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</si>
  <si>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</si>
  <si>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</si>
  <si>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</si>
  <si>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</si>
  <si>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</si>
  <si>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</si>
  <si>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</si>
  <si>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</si>
  <si>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</si>
  <si>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</si>
  <si>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</si>
  <si>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</si>
  <si>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</si>
  <si>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</si>
  <si>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</si>
  <si>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</si>
  <si>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</si>
  <si>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</si>
  <si>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</si>
  <si>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</si>
  <si>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</si>
  <si>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</si>
  <si>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</si>
  <si>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</si>
  <si>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</si>
  <si>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</si>
  <si>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</si>
  <si>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</si>
  <si>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</si>
  <si>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</si>
  <si>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</si>
  <si>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</si>
  <si>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</si>
  <si>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</si>
  <si>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</si>
  <si>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</si>
  <si>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</si>
  <si>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</si>
  <si>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</si>
  <si>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</si>
  <si>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</si>
  <si>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</si>
  <si>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</si>
  <si>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</si>
  <si>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</si>
  <si>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</si>
  <si>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</si>
  <si>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</si>
  <si>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</si>
  <si>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</si>
  <si>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</si>
  <si>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</si>
  <si>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</si>
  <si>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</si>
  <si>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</si>
  <si>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</si>
  <si>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</si>
  <si>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</si>
  <si>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</si>
  <si>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</si>
  <si>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</si>
  <si>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</si>
  <si>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</si>
  <si>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</si>
  <si>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</si>
  <si>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</si>
  <si>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</si>
  <si>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</si>
  <si>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</si>
  <si>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</si>
  <si>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</si>
  <si>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</si>
  <si>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</si>
  <si>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</si>
  <si>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</si>
  <si>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</si>
  <si>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</si>
  <si>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</si>
  <si>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</si>
  <si>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</si>
  <si>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</si>
  <si>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</si>
  <si>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</si>
  <si>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</si>
  <si>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</si>
  <si>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</si>
  <si>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</si>
  <si>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</si>
  <si>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</si>
  <si>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</si>
  <si>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</si>
  <si>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</si>
  <si>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</si>
  <si>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</si>
  <si>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</si>
  <si>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</si>
  <si>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</si>
  <si>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</si>
  <si>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</si>
  <si>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</si>
  <si>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</si>
  <si>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</si>
  <si>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</si>
  <si>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</si>
  <si>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</si>
  <si>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</si>
  <si>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</si>
  <si>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</si>
  <si>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</si>
  <si>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</si>
  <si>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</si>
  <si>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</si>
  <si>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</si>
  <si>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</si>
  <si>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</si>
  <si>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</si>
  <si>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</si>
  <si>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</si>
  <si>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</si>
  <si>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</si>
  <si>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</si>
  <si>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</si>
  <si>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</si>
  <si>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</si>
  <si>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</si>
  <si>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</si>
  <si>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</si>
  <si>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</si>
  <si>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</si>
  <si>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</si>
  <si>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</si>
  <si>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</si>
  <si>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</si>
  <si>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</si>
  <si>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</si>
  <si>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</si>
  <si>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</si>
  <si>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</si>
  <si>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</si>
  <si>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</si>
  <si>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</si>
  <si>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</si>
  <si>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</si>
  <si>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</si>
  <si>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</si>
  <si>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</si>
  <si>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</si>
  <si>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</si>
  <si>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</si>
  <si>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</si>
  <si>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</si>
  <si>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</si>
  <si>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</si>
  <si>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</si>
  <si>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</si>
  <si>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</si>
  <si>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</si>
  <si>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</si>
  <si>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</si>
  <si>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</si>
  <si>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</si>
  <si>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</si>
  <si>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</si>
  <si>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</si>
  <si>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</si>
  <si>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</si>
  <si>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</si>
  <si>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</si>
  <si>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</si>
  <si>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</si>
  <si>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</si>
  <si>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</si>
  <si>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</si>
  <si>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</si>
  <si>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</si>
  <si>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</si>
  <si>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</si>
  <si>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</si>
  <si>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</si>
  <si>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</si>
  <si>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</si>
  <si>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</si>
  <si>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</si>
  <si>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</si>
  <si>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</si>
  <si>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</si>
  <si>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</si>
  <si>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</si>
  <si>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</si>
  <si>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</si>
  <si>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</si>
  <si>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</si>
  <si>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</si>
  <si>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</si>
  <si>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</si>
  <si>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</si>
  <si>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</si>
  <si>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</si>
  <si>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</si>
  <si>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</si>
  <si>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</si>
  <si>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</si>
  <si>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</si>
  <si>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</si>
  <si>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</si>
  <si>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</si>
  <si>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</si>
  <si>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</si>
  <si>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</si>
  <si>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</si>
  <si>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</si>
  <si>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</si>
  <si>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</si>
  <si>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</si>
  <si>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</si>
  <si>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</si>
  <si>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</si>
  <si>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</si>
  <si>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</si>
  <si>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</si>
  <si>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</si>
  <si>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</si>
  <si>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</si>
  <si>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</si>
  <si>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</si>
  <si>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</si>
  <si>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</si>
  <si>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</si>
  <si>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</si>
  <si>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</si>
  <si>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</si>
  <si>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</si>
  <si>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</si>
  <si>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</si>
  <si>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</si>
  <si>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</si>
  <si>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</si>
  <si>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</si>
  <si>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</si>
  <si>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</si>
  <si>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</si>
  <si>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</si>
  <si>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</si>
  <si>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</si>
  <si>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</si>
  <si>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</si>
  <si>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</si>
  <si>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</si>
  <si>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</si>
  <si>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</si>
  <si>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</si>
  <si>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</si>
  <si>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</si>
  <si>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</si>
  <si>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</si>
  <si>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</si>
  <si>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</si>
  <si>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</si>
  <si>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</si>
  <si>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</si>
  <si>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</si>
  <si>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</si>
  <si>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</si>
  <si>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</si>
  <si>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</si>
  <si>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</si>
  <si>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</si>
  <si>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</si>
  <si>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</si>
  <si>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</si>
  <si>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</si>
  <si>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</si>
  <si>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</si>
  <si>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</si>
  <si>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</si>
  <si>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</si>
  <si>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</si>
  <si>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</si>
  <si>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</si>
  <si>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</si>
  <si>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</si>
  <si>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</si>
  <si>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</si>
  <si>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</si>
  <si>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</si>
  <si>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</si>
  <si>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</si>
  <si>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</si>
  <si>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</si>
  <si>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</si>
  <si>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</si>
  <si>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</si>
  <si>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</si>
  <si>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</si>
  <si>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</si>
  <si>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</si>
  <si>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</si>
  <si>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</si>
  <si>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</si>
  <si>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</si>
  <si>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</si>
  <si>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</si>
  <si>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</si>
  <si>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</si>
  <si>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</si>
  <si>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</si>
  <si>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</si>
  <si>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</si>
  <si>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</si>
  <si>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</si>
  <si>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</si>
  <si>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</si>
  <si>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</si>
  <si>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</si>
  <si>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</si>
  <si>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</si>
  <si>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</si>
  <si>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</si>
  <si>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</si>
  <si>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</si>
  <si>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</si>
  <si>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</si>
  <si>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</si>
  <si>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</si>
  <si>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</si>
  <si>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</si>
  <si>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</si>
  <si>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</si>
  <si>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</si>
  <si>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</si>
  <si>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</si>
  <si>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</si>
  <si>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</si>
  <si>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</si>
  <si>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</si>
  <si>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</si>
  <si>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</si>
  <si>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</si>
  <si>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</si>
  <si>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</si>
  <si>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</si>
  <si>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</si>
  <si>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</si>
  <si>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</si>
  <si>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</si>
  <si>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</si>
  <si>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</si>
  <si>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</si>
  <si>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</si>
  <si>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</si>
  <si>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</si>
  <si>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</si>
  <si>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</si>
  <si>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</si>
  <si>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</si>
  <si>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</si>
  <si>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</si>
  <si>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</si>
  <si>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</si>
  <si>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</si>
  <si>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</si>
  <si>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</si>
  <si>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</si>
  <si>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</si>
  <si>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</si>
  <si>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</si>
  <si>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</si>
  <si>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</si>
  <si>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</si>
  <si>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</si>
  <si>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</si>
  <si>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</si>
  <si>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</si>
  <si>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</si>
  <si>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</si>
  <si>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</si>
  <si>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</si>
  <si>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</si>
  <si>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</si>
  <si>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</si>
  <si>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</si>
  <si>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</si>
  <si>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</si>
  <si>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</si>
  <si>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</si>
  <si>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</si>
  <si>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</si>
  <si>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</si>
  <si>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</si>
  <si>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</si>
  <si>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</si>
  <si>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</si>
  <si>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</si>
  <si>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</si>
  <si>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</si>
  <si>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</si>
  <si>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</si>
  <si>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</si>
  <si>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</si>
  <si>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</si>
  <si>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</si>
  <si>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</si>
  <si>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</si>
  <si>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</si>
  <si>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</si>
  <si>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</si>
  <si>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</si>
  <si>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</si>
  <si>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</si>
  <si>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</si>
  <si>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</si>
  <si>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</si>
  <si>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</si>
  <si>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</si>
  <si>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</si>
  <si>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</si>
  <si>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</si>
  <si>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</si>
  <si>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</si>
  <si>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</si>
  <si>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</si>
  <si>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</si>
  <si>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</si>
  <si>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</si>
  <si>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</si>
  <si>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</si>
  <si>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</si>
  <si>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</si>
  <si>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</si>
  <si>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</si>
  <si>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</si>
  <si>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</si>
  <si>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</si>
  <si>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</si>
  <si>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</si>
  <si>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</si>
  <si>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</si>
  <si>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</si>
  <si>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</si>
  <si>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</si>
  <si>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</si>
  <si>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</si>
  <si>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</si>
  <si>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</si>
  <si>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</si>
  <si>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</si>
  <si>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</si>
  <si>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</si>
  <si>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</si>
  <si>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</si>
  <si>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</si>
  <si>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</si>
  <si>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</si>
  <si>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</si>
  <si>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</si>
  <si>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</si>
  <si>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</si>
  <si>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</si>
  <si>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</si>
  <si>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</si>
  <si>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</si>
  <si>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</si>
  <si>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</si>
  <si>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</si>
  <si>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</si>
  <si>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</si>
  <si>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</si>
  <si>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</si>
  <si>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</si>
  <si>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</si>
  <si>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</si>
  <si>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</si>
  <si>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</si>
  <si>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</si>
  <si>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</si>
  <si>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</si>
  <si>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</si>
  <si>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</si>
  <si>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</si>
  <si>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</si>
  <si>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</si>
  <si>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</si>
  <si>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</si>
  <si>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</si>
  <si>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</si>
  <si>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</si>
  <si>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</si>
  <si>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</si>
  <si>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</si>
  <si>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</si>
  <si>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</si>
  <si>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</si>
  <si>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</si>
  <si>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</si>
  <si>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</si>
  <si>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</si>
  <si>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</si>
  <si>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</si>
  <si>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</si>
  <si>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</si>
  <si>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</si>
  <si>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</si>
  <si>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</si>
  <si>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</si>
  <si>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</si>
  <si>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</si>
  <si>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</si>
  <si>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</si>
  <si>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</si>
  <si>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</si>
  <si>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</si>
  <si>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</si>
  <si>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</si>
  <si>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</si>
  <si>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</si>
  <si>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</si>
  <si>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</si>
  <si>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</si>
  <si>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</si>
  <si>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</si>
  <si>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</si>
  <si>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</si>
  <si>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</si>
  <si>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</si>
  <si>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</si>
  <si>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</si>
  <si>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</si>
  <si>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</si>
  <si>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</si>
  <si>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</si>
  <si>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</si>
  <si>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</si>
  <si>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</si>
  <si>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</si>
  <si>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</si>
  <si>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</si>
  <si>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</si>
  <si>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</si>
  <si>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</si>
  <si>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</si>
  <si>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</si>
  <si>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</si>
  <si>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</si>
  <si>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</si>
  <si>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</si>
  <si>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</si>
  <si>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</si>
  <si>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</si>
  <si>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</si>
  <si>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</si>
  <si>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</si>
  <si>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</si>
  <si>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</si>
  <si>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</si>
  <si>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</si>
  <si>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</si>
  <si>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</si>
  <si>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</si>
  <si>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</si>
  <si>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</si>
  <si>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</si>
  <si>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</si>
  <si>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</si>
  <si>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</si>
  <si>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</si>
  <si>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</si>
  <si>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</si>
  <si>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</si>
  <si>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</si>
  <si>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</si>
  <si>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</si>
  <si>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</si>
  <si>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</si>
  <si>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</si>
  <si>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</si>
  <si>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</si>
  <si>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</si>
  <si>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</si>
  <si>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</si>
  <si>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</si>
  <si>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</si>
  <si>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</si>
  <si>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</si>
  <si>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</si>
  <si>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</si>
  <si>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</si>
  <si>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</si>
  <si>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</si>
  <si>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</si>
  <si>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</si>
  <si>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</si>
  <si>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</si>
  <si>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</si>
  <si>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</si>
  <si>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</si>
  <si>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</si>
  <si>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</si>
  <si>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</si>
  <si>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</si>
  <si>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</si>
  <si>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</si>
  <si>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</si>
  <si>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</si>
  <si>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</si>
  <si>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</si>
  <si>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</si>
  <si>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</si>
  <si>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</si>
  <si>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</si>
  <si>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</si>
  <si>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</si>
  <si>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</si>
  <si>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</si>
  <si>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</si>
  <si>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</si>
  <si>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</si>
  <si>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</si>
  <si>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</si>
  <si>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</si>
  <si>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</si>
  <si>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</si>
  <si>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</si>
  <si>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</si>
  <si>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</si>
  <si>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</si>
  <si>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</si>
  <si>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</si>
  <si>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</si>
  <si>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</si>
  <si>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</si>
  <si>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</si>
  <si>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</si>
  <si>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</si>
  <si>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</si>
  <si>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</si>
  <si>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</si>
  <si>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</si>
  <si>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</si>
  <si>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</si>
  <si>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</si>
  <si>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</si>
  <si>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</si>
  <si>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</si>
  <si>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</si>
  <si>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</si>
  <si>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</si>
  <si>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</si>
  <si>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</si>
  <si>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</si>
  <si>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</si>
  <si>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</si>
  <si>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</si>
  <si>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</si>
  <si>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</si>
  <si>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</si>
  <si>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</si>
  <si>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</si>
  <si>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</si>
  <si>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</si>
  <si>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</si>
  <si>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</si>
  <si>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</si>
  <si>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</si>
  <si>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</si>
  <si>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</si>
  <si>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</si>
  <si>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</si>
  <si>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</si>
  <si>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</si>
  <si>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</si>
  <si>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</si>
  <si>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</si>
  <si>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</si>
  <si>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</si>
  <si>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</si>
  <si>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</si>
  <si>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</si>
  <si>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</si>
  <si>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</si>
  <si>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</si>
  <si>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</si>
  <si>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</si>
  <si>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</si>
  <si>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</si>
  <si>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</si>
  <si>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</si>
  <si>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</si>
  <si>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</si>
  <si>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</si>
  <si>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</si>
  <si>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</si>
  <si>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</si>
  <si>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</si>
  <si>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</si>
  <si>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</si>
  <si>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</si>
  <si>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</si>
  <si>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</si>
  <si>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</si>
  <si>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</si>
  <si>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</si>
  <si>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</si>
  <si>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</si>
  <si>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</si>
  <si>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</si>
  <si>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</si>
  <si>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</si>
  <si>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</si>
  <si>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</si>
  <si>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</si>
  <si>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</si>
  <si>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</si>
  <si>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</si>
  <si>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</si>
  <si>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</si>
  <si>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</si>
  <si>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</si>
  <si>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</si>
  <si>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</si>
  <si>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</si>
  <si>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</si>
  <si>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</si>
  <si>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</si>
  <si>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</si>
  <si>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</si>
  <si>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</si>
  <si>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</si>
  <si>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</si>
  <si>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</si>
  <si>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</si>
  <si>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</si>
  <si>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</si>
  <si>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</si>
  <si>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</si>
  <si>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</si>
  <si>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</si>
  <si>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</si>
  <si>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</si>
  <si>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</si>
  <si>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</si>
  <si>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</si>
  <si>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</si>
  <si>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</si>
  <si>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</si>
  <si>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</si>
  <si>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</si>
  <si>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</si>
  <si>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</si>
  <si>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</si>
  <si>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</si>
  <si>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</si>
  <si>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</si>
  <si>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</si>
  <si>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</si>
  <si>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</si>
  <si>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</si>
  <si>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</si>
  <si>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</si>
  <si>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</si>
  <si>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</si>
  <si>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</si>
  <si>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</si>
  <si>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</si>
  <si>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</si>
  <si>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</si>
  <si>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</si>
  <si>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</si>
  <si>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</si>
  <si>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</si>
  <si>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</si>
  <si>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</si>
  <si>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</si>
  <si>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</si>
  <si>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</si>
  <si>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</si>
  <si>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</si>
  <si>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</si>
  <si>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</si>
  <si>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</si>
  <si>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</si>
  <si>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</si>
  <si>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</si>
  <si>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</si>
  <si>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</si>
  <si>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</si>
  <si>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</si>
  <si>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</si>
  <si>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</si>
  <si>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</si>
  <si>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</si>
  <si>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</si>
  <si>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</si>
  <si>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</si>
  <si>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</si>
  <si>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</si>
  <si>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</si>
  <si>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</si>
  <si>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</si>
  <si>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</si>
  <si>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</si>
  <si>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</si>
  <si>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</si>
  <si>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</si>
  <si>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</si>
  <si>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</si>
  <si>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</si>
  <si>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</si>
  <si>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</si>
  <si>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</si>
  <si>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</si>
  <si>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</si>
  <si>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</si>
  <si>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</si>
  <si>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</si>
  <si>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</si>
  <si>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</si>
  <si>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</si>
  <si>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</si>
  <si>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</si>
  <si>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</si>
  <si>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</si>
  <si>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</si>
  <si>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</si>
  <si>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</si>
  <si>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</si>
  <si>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</si>
  <si>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</si>
  <si>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</si>
  <si>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</si>
  <si>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</si>
  <si>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</si>
  <si>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</si>
  <si>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</si>
  <si>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</si>
  <si>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</si>
  <si>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</si>
  <si>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</si>
  <si>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</si>
  <si>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</si>
  <si>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</si>
  <si>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</si>
  <si>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</si>
  <si>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</si>
  <si>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</si>
  <si>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</si>
  <si>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</si>
  <si>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</si>
  <si>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</si>
  <si>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</si>
  <si>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</si>
  <si>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</si>
  <si>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</si>
  <si>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</si>
  <si>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</si>
  <si>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</si>
  <si>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</si>
  <si>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</si>
  <si>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</si>
  <si>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</si>
  <si>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</si>
  <si>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</si>
  <si>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</si>
  <si>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</si>
  <si>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</si>
  <si>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</si>
  <si>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</si>
  <si>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</si>
  <si>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</si>
  <si>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</si>
  <si>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</si>
  <si>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</si>
  <si>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</si>
  <si>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</si>
  <si>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</si>
  <si>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</si>
  <si>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</si>
  <si>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</si>
  <si>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</si>
  <si>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</si>
  <si>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</si>
  <si>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</si>
  <si>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</si>
  <si>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</si>
  <si>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</si>
  <si>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</si>
  <si>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</si>
  <si>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</si>
  <si>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</si>
  <si>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</si>
  <si>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</si>
  <si>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</si>
  <si>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</si>
  <si>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</si>
  <si>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</si>
  <si>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</si>
  <si>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</si>
  <si>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</si>
  <si>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</si>
  <si>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</si>
  <si>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</si>
  <si>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</si>
  <si>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</si>
  <si>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</si>
  <si>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</si>
  <si>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</si>
  <si>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</si>
  <si>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</si>
  <si>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</si>
  <si>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</si>
  <si>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</si>
  <si>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</si>
  <si>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</si>
  <si>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</si>
  <si>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</si>
  <si>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</si>
  <si>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</si>
  <si>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</si>
  <si>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</si>
  <si>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</si>
  <si>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</si>
  <si>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</si>
  <si>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</si>
  <si>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</si>
  <si>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</si>
  <si>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</si>
  <si>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</si>
  <si>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</si>
  <si>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</si>
  <si>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</si>
  <si>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</si>
  <si>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</si>
  <si>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</si>
  <si>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</si>
  <si>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</si>
  <si>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</si>
  <si>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</si>
  <si>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</si>
  <si>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</si>
  <si>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</si>
  <si>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</si>
  <si>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</si>
  <si>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</si>
  <si>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</si>
  <si>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</si>
  <si>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</si>
  <si>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</si>
  <si>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</si>
  <si>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</si>
  <si>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</si>
  <si>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</si>
  <si>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</si>
  <si>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</si>
  <si>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</si>
  <si>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</si>
  <si>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</si>
  <si>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</si>
  <si>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</si>
  <si>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</si>
  <si>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</si>
  <si>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</si>
  <si>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</si>
  <si>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</si>
  <si>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</si>
  <si>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</si>
  <si>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</si>
  <si>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</si>
  <si>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</si>
  <si>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</si>
  <si>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</si>
  <si>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</si>
  <si>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</si>
  <si>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</si>
  <si>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</si>
  <si>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</si>
  <si>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</si>
  <si>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</si>
  <si>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</si>
  <si>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</si>
  <si>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</si>
  <si>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</si>
  <si>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</si>
  <si>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</si>
  <si>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</si>
  <si>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</si>
  <si>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</si>
  <si>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</si>
  <si>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</si>
  <si>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</si>
  <si>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</si>
  <si>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</si>
  <si>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</si>
  <si>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</si>
  <si>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</si>
  <si>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</si>
  <si>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</si>
  <si>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</si>
  <si>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</si>
  <si>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</si>
  <si>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</si>
  <si>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</si>
  <si>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</si>
  <si>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</si>
  <si>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</si>
  <si>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</si>
  <si>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</si>
  <si>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</si>
  <si>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</si>
  <si>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</si>
  <si>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</si>
  <si>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</si>
  <si>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</si>
  <si>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</si>
  <si>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</si>
  <si>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</si>
  <si>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</si>
  <si>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</si>
  <si>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</si>
  <si>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</si>
  <si>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</si>
  <si>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</si>
  <si>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</si>
  <si>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</si>
  <si>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</si>
  <si>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</si>
  <si>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</si>
  <si>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</si>
  <si>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</si>
  <si>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</si>
  <si>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</si>
  <si>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</si>
  <si>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</si>
  <si>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</si>
  <si>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</si>
  <si>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</si>
  <si>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</si>
  <si>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</si>
  <si>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</si>
  <si>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</si>
  <si>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</si>
  <si>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</si>
  <si>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</si>
  <si>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</si>
  <si>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</si>
  <si>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</si>
  <si>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</si>
  <si>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</si>
  <si>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</si>
  <si>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</si>
  <si>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</si>
  <si>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</si>
  <si>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</si>
  <si>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</si>
  <si>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</si>
  <si>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</si>
  <si>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</si>
  <si>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</si>
  <si>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</si>
  <si>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</si>
  <si>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</si>
  <si>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</si>
  <si>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</si>
  <si>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</si>
  <si>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</si>
  <si>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</si>
  <si>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</si>
  <si>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</si>
  <si>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</si>
  <si>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</si>
  <si>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</si>
  <si>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</si>
  <si>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</si>
  <si>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</si>
  <si>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</si>
  <si>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</si>
  <si>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</si>
  <si>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</si>
  <si>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</si>
  <si>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</si>
  <si>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</si>
  <si>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</si>
  <si>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</si>
  <si>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</si>
  <si>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</si>
  <si>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</si>
  <si>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</si>
  <si>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</si>
  <si>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</si>
  <si>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</si>
  <si>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</si>
  <si>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</si>
  <si>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</si>
  <si>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</si>
  <si>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</si>
  <si>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</si>
  <si>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</si>
  <si>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</si>
  <si>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</si>
  <si>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</si>
  <si>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</si>
  <si>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</si>
  <si>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</si>
  <si>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</si>
  <si>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</si>
  <si>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</si>
  <si>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</si>
  <si>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</si>
  <si>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</si>
  <si>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</si>
  <si>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</si>
  <si>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</si>
  <si>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</si>
  <si>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</si>
  <si>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</si>
  <si>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</si>
  <si>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</si>
  <si>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</si>
  <si>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</si>
  <si>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</si>
  <si>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</si>
  <si>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</si>
  <si>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</si>
  <si>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</si>
  <si>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</si>
  <si>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</si>
  <si>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</si>
  <si>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</si>
  <si>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</si>
  <si>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</si>
  <si>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</si>
  <si>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</si>
  <si>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</si>
  <si>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</si>
  <si>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</si>
  <si>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</si>
  <si>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</si>
  <si>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</si>
  <si>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</si>
  <si>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</si>
  <si>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</si>
  <si>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</si>
  <si>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</si>
  <si>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</si>
  <si>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</si>
  <si>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</si>
  <si>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</si>
  <si>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</si>
  <si>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</si>
  <si>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</si>
  <si>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</si>
  <si>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</si>
  <si>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</si>
  <si>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</si>
  <si>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</si>
  <si>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</si>
  <si>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</si>
  <si>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</si>
  <si>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</si>
  <si>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</si>
  <si>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</si>
  <si>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</si>
  <si>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</si>
  <si>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</si>
  <si>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</si>
  <si>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</si>
  <si>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</si>
  <si>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</si>
  <si>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</si>
  <si>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</si>
  <si>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</si>
  <si>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</si>
  <si>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</si>
  <si>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</si>
  <si>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</si>
  <si>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</si>
  <si>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</si>
  <si>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</si>
  <si>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</si>
  <si>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</si>
  <si>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</si>
  <si>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</si>
  <si>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</si>
  <si>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</si>
  <si>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</si>
  <si>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</si>
  <si>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</si>
  <si>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</si>
  <si>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</si>
  <si>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</si>
  <si>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</si>
  <si>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</si>
  <si>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</si>
  <si>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</si>
  <si>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</si>
  <si>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</si>
  <si>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</si>
  <si>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</si>
  <si>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</si>
  <si>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</si>
  <si>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</si>
  <si>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</si>
  <si>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</si>
  <si>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</si>
  <si>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</si>
  <si>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</si>
  <si>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</si>
  <si>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</si>
  <si>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</si>
  <si>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</si>
  <si>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</si>
  <si>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</si>
  <si>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</si>
  <si>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</si>
  <si>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</si>
  <si>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</si>
  <si>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</si>
  <si>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</si>
  <si>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</si>
  <si>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</si>
  <si>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</si>
  <si>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</si>
  <si>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</si>
  <si>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</si>
  <si>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</si>
  <si>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</si>
  <si>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</si>
  <si>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</si>
  <si>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</si>
  <si>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</si>
  <si>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</si>
  <si>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</si>
  <si>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</si>
  <si>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</si>
  <si>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</si>
  <si>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</si>
  <si>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</si>
  <si>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</si>
  <si>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</si>
  <si>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</si>
  <si>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</si>
  <si>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</si>
  <si>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</si>
  <si>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</si>
  <si>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</si>
  <si>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</si>
  <si>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</si>
  <si>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</si>
  <si>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</si>
  <si>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</si>
  <si>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</si>
  <si>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</si>
  <si>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</si>
  <si>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</si>
  <si>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</si>
  <si>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</si>
  <si>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</si>
  <si>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</si>
  <si>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</si>
  <si>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</si>
  <si>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</si>
  <si>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</si>
  <si>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</si>
  <si>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</si>
  <si>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</si>
  <si>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</si>
  <si>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</si>
  <si>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</si>
  <si>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</si>
  <si>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</si>
  <si>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</si>
  <si>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</si>
  <si>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</si>
  <si>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</si>
  <si>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</si>
  <si>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</si>
  <si>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</si>
  <si>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</si>
  <si>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</si>
  <si>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</si>
  <si>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</si>
  <si>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</si>
  <si>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</si>
  <si>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</si>
  <si>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</si>
  <si>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</si>
  <si>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</si>
  <si>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</si>
  <si>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</si>
  <si>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</si>
  <si>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</si>
  <si>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</si>
  <si>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</si>
  <si>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</si>
  <si>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</si>
  <si>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</si>
  <si>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</si>
  <si>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</si>
  <si>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</si>
  <si>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</si>
  <si>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</si>
  <si>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</si>
  <si>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</si>
  <si>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</si>
  <si>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</si>
  <si>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</si>
  <si>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</si>
  <si>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</si>
  <si>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</si>
  <si>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</si>
  <si>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</si>
  <si>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</si>
  <si>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</si>
  <si>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</si>
  <si>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</si>
  <si>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</si>
  <si>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</si>
  <si>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</si>
  <si>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</si>
  <si>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</si>
  <si>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</si>
  <si>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</si>
  <si>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</si>
  <si>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</si>
  <si>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</si>
  <si>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</si>
  <si>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</si>
  <si>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</si>
  <si>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</si>
  <si>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</si>
  <si>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</si>
  <si>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</si>
  <si>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</si>
  <si>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</si>
  <si>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</si>
  <si>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</si>
  <si>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</si>
  <si>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</si>
  <si>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</si>
  <si>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</si>
  <si>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</si>
  <si>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</si>
  <si>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</si>
  <si>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</si>
  <si>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</si>
  <si>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</si>
  <si>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</si>
  <si>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</si>
  <si>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</si>
  <si>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</si>
  <si>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</si>
  <si>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</si>
  <si>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</si>
  <si>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</si>
  <si>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</si>
  <si>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</si>
  <si>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</si>
  <si>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</si>
  <si>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</si>
  <si>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</si>
  <si>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</si>
  <si>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</si>
  <si>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</si>
  <si>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</si>
  <si>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</si>
  <si>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</si>
  <si>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</si>
  <si>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</si>
  <si>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</si>
  <si>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</si>
  <si>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</si>
  <si>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</si>
  <si>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</si>
  <si>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</si>
  <si>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</si>
  <si>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</si>
  <si>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</si>
  <si>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</si>
  <si>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</si>
  <si>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</si>
  <si>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</si>
  <si>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</si>
  <si>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</si>
  <si>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</si>
  <si>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</si>
  <si>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</si>
  <si>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</si>
  <si>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</si>
  <si>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</si>
  <si>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</si>
  <si>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</si>
  <si>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</si>
  <si>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</si>
  <si>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</si>
  <si>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</si>
  <si>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</si>
  <si>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</si>
  <si>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</si>
  <si>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</si>
  <si>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</si>
  <si>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</si>
  <si>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</si>
  <si>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</si>
  <si>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</si>
  <si>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</si>
  <si>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</si>
  <si>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</si>
  <si>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</si>
  <si>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</si>
  <si>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</si>
  <si>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</si>
  <si>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</si>
  <si>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</si>
  <si>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</si>
  <si>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</si>
  <si>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</si>
  <si>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</si>
  <si>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</si>
  <si>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</si>
  <si>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</si>
  <si>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</si>
  <si>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</si>
  <si>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</si>
  <si>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</si>
  <si>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</si>
  <si>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</si>
  <si>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</si>
  <si>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</si>
  <si>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</si>
  <si>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</si>
  <si>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</si>
  <si>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</si>
  <si>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</si>
  <si>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</si>
  <si>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</si>
  <si>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</si>
  <si>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</si>
  <si>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</si>
  <si>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</si>
  <si>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</si>
  <si>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</si>
  <si>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</si>
  <si>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</si>
  <si>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</si>
  <si>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</si>
  <si>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</si>
  <si>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</si>
  <si>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</si>
  <si>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</si>
  <si>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</si>
  <si>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</si>
  <si>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</si>
  <si>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</si>
  <si>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</si>
  <si>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</si>
  <si>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</si>
  <si>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</si>
  <si>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</si>
  <si>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</si>
  <si>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</si>
  <si>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</si>
  <si>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</si>
  <si>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</si>
  <si>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</si>
  <si>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</si>
  <si>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</si>
  <si>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</si>
  <si>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</si>
  <si>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</si>
  <si>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</si>
  <si>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</si>
  <si>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</si>
  <si>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</si>
  <si>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</si>
  <si>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</si>
  <si>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</si>
  <si>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</si>
  <si>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</si>
  <si>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</si>
  <si>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</si>
  <si>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</si>
  <si>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</si>
  <si>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</si>
  <si>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</si>
  <si>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</si>
  <si>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</si>
  <si>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</si>
  <si>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</si>
  <si>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</si>
  <si>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</si>
  <si>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</si>
  <si>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</si>
  <si>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</si>
  <si>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</si>
  <si>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</si>
  <si>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</si>
  <si>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</si>
  <si>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</si>
  <si>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</si>
  <si>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</si>
  <si>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</si>
  <si>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</si>
  <si>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</si>
  <si>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</si>
  <si>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</si>
  <si>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</si>
  <si>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</si>
  <si>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</si>
  <si>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</si>
  <si>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</si>
  <si>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</si>
  <si>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</si>
  <si>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</si>
  <si>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</si>
  <si>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</si>
  <si>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</si>
  <si>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</si>
  <si>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</si>
  <si>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</si>
  <si>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</si>
  <si>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</si>
  <si>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</si>
  <si>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</si>
  <si>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</si>
  <si>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</si>
  <si>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</si>
  <si>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</si>
  <si>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</si>
  <si>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</si>
  <si>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</si>
  <si>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</si>
  <si>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</si>
  <si>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</si>
  <si>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</si>
  <si>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</si>
  <si>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</si>
  <si>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</si>
  <si>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</si>
  <si>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</si>
  <si>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</si>
  <si>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</si>
  <si>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</si>
  <si>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</si>
  <si>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</si>
  <si>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</si>
  <si>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</si>
  <si>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</si>
  <si>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</si>
  <si>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</si>
  <si>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</si>
  <si>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</si>
  <si>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</si>
  <si>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</si>
  <si>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</si>
  <si>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</si>
  <si>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</si>
  <si>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</si>
  <si>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</si>
  <si>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</si>
  <si>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</si>
  <si>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</si>
  <si>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</si>
  <si>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</si>
  <si>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</si>
  <si>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</si>
  <si>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</si>
  <si>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</si>
  <si>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</si>
  <si>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</si>
  <si>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</si>
  <si>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</si>
  <si>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</si>
  <si>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</si>
  <si>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</si>
  <si>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</si>
  <si>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</si>
  <si>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</si>
  <si>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</si>
  <si>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</si>
  <si>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</si>
  <si>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</si>
  <si>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</si>
  <si>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</si>
  <si>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</si>
  <si>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</si>
  <si>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</si>
  <si>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</si>
  <si>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</si>
  <si>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</si>
  <si>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</si>
  <si>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</si>
  <si>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</si>
  <si>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</si>
  <si>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</si>
  <si>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</si>
  <si>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</si>
  <si>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</si>
  <si>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</si>
  <si>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</si>
  <si>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</si>
  <si>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</si>
  <si>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</si>
  <si>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</si>
  <si>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</si>
  <si>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</si>
  <si>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</si>
  <si>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</si>
  <si>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</si>
  <si>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</si>
  <si>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</si>
  <si>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</si>
  <si>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</si>
  <si>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</si>
  <si>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</si>
  <si>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</si>
  <si>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</si>
  <si>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</si>
  <si>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</si>
  <si>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</si>
  <si>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</si>
  <si>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</si>
  <si>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</si>
  <si>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</si>
  <si>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</si>
  <si>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</si>
  <si>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</si>
  <si>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</si>
  <si>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</si>
  <si>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</si>
  <si>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</si>
  <si>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</si>
  <si>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</si>
  <si>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</si>
  <si>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</si>
  <si>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</si>
  <si>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</si>
  <si>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</si>
  <si>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</si>
  <si>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</si>
  <si>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</si>
  <si>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</si>
  <si>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</si>
  <si>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</si>
  <si>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</si>
  <si>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</si>
  <si>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</si>
  <si>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</si>
  <si>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</si>
  <si>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</si>
  <si>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</si>
  <si>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</si>
  <si>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</si>
  <si>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</si>
  <si>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</si>
  <si>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</si>
  <si>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</si>
  <si>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</si>
  <si>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</si>
  <si>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</si>
  <si>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</si>
  <si>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</si>
  <si>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</si>
  <si>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</si>
  <si>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</si>
  <si>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</si>
  <si>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</si>
  <si>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</si>
  <si>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</si>
  <si>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</si>
  <si>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</si>
  <si>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</si>
  <si>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</si>
  <si>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</si>
  <si>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</si>
  <si>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</si>
  <si>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</si>
  <si>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</si>
  <si>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</si>
  <si>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</si>
  <si>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</si>
  <si>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</si>
  <si>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</si>
  <si>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</si>
  <si>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</si>
  <si>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</si>
  <si>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</si>
  <si>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</si>
  <si>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</si>
  <si>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</si>
  <si>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</si>
  <si>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</si>
  <si>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</si>
  <si>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</si>
  <si>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</si>
  <si>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</si>
  <si>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</si>
  <si>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</si>
  <si>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</si>
  <si>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</si>
  <si>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</si>
  <si>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</si>
  <si>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</si>
  <si>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</si>
  <si>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</si>
  <si>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</si>
  <si>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</si>
  <si>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</si>
  <si>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</si>
  <si>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</si>
  <si>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</si>
  <si>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</si>
  <si>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</si>
  <si>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</si>
  <si>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</si>
  <si>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</si>
  <si>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</si>
  <si>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</si>
  <si>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</si>
  <si>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</si>
  <si>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</si>
  <si>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</si>
  <si>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</si>
  <si>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</si>
  <si>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</si>
  <si>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</si>
  <si>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</si>
  <si>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</si>
  <si>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</si>
  <si>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</si>
  <si>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</si>
  <si>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</si>
  <si>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</si>
  <si>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</si>
  <si>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</si>
  <si>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</si>
  <si>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</si>
  <si>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</si>
  <si>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</si>
  <si>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</si>
  <si>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</si>
  <si>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</si>
  <si>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</si>
  <si>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</si>
  <si>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</si>
  <si>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</si>
  <si>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</si>
  <si>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</si>
  <si>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</si>
  <si>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</si>
  <si>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</si>
  <si>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</si>
  <si>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</si>
  <si>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</si>
  <si>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</si>
  <si>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</si>
  <si>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</si>
  <si>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</si>
  <si>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</si>
  <si>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</si>
  <si>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</si>
  <si>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</si>
  <si>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</si>
  <si>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</si>
  <si>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</si>
  <si>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</si>
  <si>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</si>
  <si>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</si>
  <si>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</si>
  <si>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</si>
  <si>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</si>
  <si>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</si>
  <si>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</si>
  <si>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</si>
  <si>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</si>
  <si>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</si>
  <si>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</si>
  <si>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</si>
  <si>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</si>
  <si>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</si>
  <si>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</si>
  <si>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</si>
  <si>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</si>
  <si>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</si>
  <si>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</si>
  <si>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</si>
  <si>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</si>
  <si>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</si>
  <si>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</si>
  <si>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</si>
  <si>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</si>
  <si>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</si>
  <si>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</si>
  <si>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</si>
  <si>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</si>
  <si>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</si>
  <si>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</si>
  <si>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</si>
  <si>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</si>
  <si>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</si>
  <si>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</si>
  <si>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</si>
  <si>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</si>
  <si>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</si>
  <si>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</si>
  <si>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</si>
  <si>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</si>
  <si>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</si>
  <si>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</si>
  <si>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</si>
  <si>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</si>
  <si>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</si>
  <si>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</si>
  <si>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</si>
  <si>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</si>
  <si>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</si>
  <si>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</si>
  <si>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</si>
  <si>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</si>
  <si>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</si>
  <si>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</si>
  <si>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</si>
  <si>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</si>
  <si>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</si>
  <si>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</si>
  <si>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</si>
  <si>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</si>
  <si>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</si>
  <si>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</si>
  <si>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</si>
  <si>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</si>
  <si>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</si>
  <si>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</si>
  <si>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</si>
  <si>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</si>
  <si>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</si>
  <si>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</si>
  <si>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</si>
  <si>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</si>
  <si>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</si>
  <si>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</si>
  <si>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</si>
  <si>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</si>
  <si>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</si>
  <si>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</si>
  <si>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</si>
  <si>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</si>
  <si>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</si>
  <si>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</si>
  <si>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</si>
  <si>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</si>
  <si>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</si>
  <si>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</si>
  <si>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</si>
  <si>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</si>
  <si>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</si>
  <si>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</si>
  <si>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</si>
  <si>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</si>
  <si>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</si>
  <si>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</si>
  <si>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</si>
  <si>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</si>
  <si>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</si>
  <si>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</si>
  <si>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</si>
  <si>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</si>
  <si>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</si>
  <si>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</si>
  <si>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</si>
  <si>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</si>
  <si>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</si>
  <si>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</si>
  <si>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</si>
  <si>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</si>
  <si>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</si>
  <si>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</si>
  <si>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</si>
  <si>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</si>
  <si>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</si>
  <si>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</si>
  <si>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</si>
  <si>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</si>
  <si>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</si>
  <si>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</si>
  <si>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</si>
  <si>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</si>
  <si>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</si>
  <si>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</si>
  <si>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</si>
  <si>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</si>
  <si>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</si>
  <si>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</si>
  <si>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</si>
  <si>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</si>
  <si>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</si>
  <si>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</si>
  <si>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</si>
  <si>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</si>
  <si>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</si>
  <si>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</si>
  <si>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</si>
  <si>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</si>
  <si>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</si>
  <si>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</si>
  <si>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</si>
  <si>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</si>
  <si>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</si>
  <si>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</si>
  <si>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</si>
  <si>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</si>
  <si>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</si>
  <si>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</si>
  <si>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</si>
  <si>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</si>
  <si>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</si>
  <si>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</si>
  <si>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</si>
  <si>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</si>
  <si>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</si>
  <si>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</si>
  <si>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</si>
  <si>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</si>
  <si>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</si>
  <si>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</si>
  <si>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</si>
  <si>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</si>
  <si>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</si>
  <si>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</si>
  <si>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</si>
  <si>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</si>
  <si>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</si>
  <si>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</si>
  <si>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</si>
  <si>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</si>
  <si>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</si>
  <si>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</si>
  <si>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</si>
  <si>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</si>
  <si>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</si>
  <si>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</si>
  <si>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</si>
  <si>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</si>
  <si>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</si>
  <si>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</si>
  <si>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</si>
  <si>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</si>
  <si>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</si>
  <si>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</si>
  <si>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</si>
  <si>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</si>
  <si>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</si>
  <si>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</si>
  <si>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</si>
  <si>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</si>
  <si>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</si>
  <si>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</si>
  <si>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</si>
  <si>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</si>
  <si>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</si>
  <si>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</si>
  <si>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</si>
  <si>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</si>
  <si>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</si>
  <si>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</si>
  <si>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</si>
  <si>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</si>
  <si>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</si>
  <si>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</si>
  <si>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</si>
  <si>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</si>
  <si>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</si>
  <si>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</si>
  <si>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</si>
  <si>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</si>
  <si>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</si>
  <si>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</si>
  <si>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</si>
  <si>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</si>
  <si>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</si>
  <si>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</si>
  <si>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</si>
  <si>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</si>
  <si>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</si>
  <si>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</si>
  <si>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</si>
  <si>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</si>
  <si>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</si>
  <si>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</si>
  <si>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</si>
  <si>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</si>
  <si>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</si>
  <si>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</si>
  <si>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</si>
  <si>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</si>
  <si>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</si>
  <si>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</si>
  <si>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</si>
  <si>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</si>
  <si>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</si>
  <si>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</si>
  <si>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</si>
  <si>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</si>
  <si>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</si>
  <si>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</si>
  <si>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</si>
  <si>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</si>
  <si>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</si>
  <si>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</si>
  <si>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</si>
  <si>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</si>
  <si>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</si>
  <si>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</si>
  <si>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</si>
  <si>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</si>
  <si>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</si>
  <si>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</si>
  <si>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</si>
  <si>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</si>
  <si>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</si>
  <si>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</si>
  <si>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</si>
  <si>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</si>
  <si>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</si>
  <si>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</si>
  <si>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</si>
  <si>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</si>
  <si>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</si>
  <si>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</si>
  <si>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</si>
  <si>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</si>
  <si>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</si>
  <si>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</si>
  <si>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</si>
  <si>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</si>
  <si>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</si>
  <si>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</si>
  <si>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</si>
  <si>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</si>
  <si>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</si>
  <si>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</si>
  <si>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</si>
  <si>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</si>
  <si>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</si>
  <si>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</si>
  <si>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</si>
  <si>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</si>
  <si>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</si>
  <si>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</si>
  <si>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</si>
  <si>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</si>
  <si>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</si>
  <si>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</si>
  <si>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</si>
  <si>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</si>
  <si>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</si>
  <si>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</si>
  <si>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</si>
  <si>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</si>
  <si>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</si>
  <si>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</si>
  <si>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</si>
  <si>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</si>
  <si>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</si>
  <si>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</si>
  <si>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</si>
  <si>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</si>
  <si>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</si>
  <si>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</si>
  <si>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</si>
  <si>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</si>
  <si>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</si>
  <si>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</si>
  <si>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</si>
  <si>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</si>
  <si>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</si>
  <si>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</si>
  <si>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</si>
  <si>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</si>
  <si>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</si>
  <si>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</si>
  <si>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</si>
  <si>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</si>
  <si>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</si>
  <si>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</si>
  <si>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</si>
  <si>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</si>
  <si>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</si>
  <si>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</si>
  <si>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</si>
  <si>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</si>
  <si>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</si>
  <si>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</si>
  <si>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</si>
  <si>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</si>
  <si>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</si>
  <si>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</si>
  <si>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</si>
  <si>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</si>
  <si>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</si>
  <si>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</si>
  <si>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</si>
  <si>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</si>
  <si>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</si>
  <si>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</si>
  <si>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</si>
  <si>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</si>
  <si>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</si>
  <si>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</si>
  <si>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</si>
  <si>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</si>
  <si>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</si>
  <si>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</si>
  <si>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</si>
  <si>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</si>
  <si>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</si>
  <si>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</si>
  <si>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</si>
  <si>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</si>
  <si>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</si>
  <si>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</si>
  <si>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</si>
  <si>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</si>
  <si>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</si>
  <si>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</si>
  <si>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</si>
  <si>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</si>
  <si>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</si>
  <si>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</si>
  <si>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</si>
  <si>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</si>
  <si>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</si>
  <si>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</si>
  <si>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</si>
  <si>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</si>
  <si>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</si>
  <si>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</si>
  <si>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</si>
  <si>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</si>
  <si>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</si>
  <si>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</si>
  <si>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</si>
  <si>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</si>
  <si>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</si>
  <si>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</si>
  <si>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</si>
  <si>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</si>
  <si>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</si>
  <si>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</si>
  <si>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</si>
  <si>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</si>
  <si>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</si>
  <si>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</si>
  <si>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</si>
  <si>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</si>
  <si>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</si>
  <si>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</si>
  <si>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</si>
  <si>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</si>
  <si>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</si>
  <si>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</si>
  <si>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</si>
  <si>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</si>
  <si>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</si>
  <si>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</si>
  <si>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</si>
  <si>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</si>
  <si>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</si>
  <si>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</si>
  <si>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</si>
  <si>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</si>
  <si>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</si>
  <si>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</si>
  <si>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</si>
  <si>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</si>
  <si>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</si>
  <si>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</si>
  <si>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</si>
  <si>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</si>
  <si>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</si>
  <si>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</si>
  <si>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</si>
  <si>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</si>
  <si>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</si>
  <si>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</si>
  <si>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</si>
  <si>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</si>
  <si>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</si>
  <si>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</si>
  <si>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</si>
  <si>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</si>
  <si>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</si>
  <si>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</si>
  <si>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</si>
  <si>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</si>
  <si>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</si>
  <si>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</si>
  <si>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</si>
  <si>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</si>
  <si>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</si>
  <si>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</si>
  <si>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</si>
  <si>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</si>
  <si>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</si>
  <si>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</si>
  <si>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</si>
  <si>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</si>
  <si>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</si>
  <si>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</si>
  <si>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</si>
  <si>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</si>
  <si>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</si>
  <si>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</si>
  <si>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</si>
  <si>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</si>
  <si>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</si>
  <si>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</si>
  <si>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</si>
  <si>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</si>
  <si>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</si>
  <si>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</si>
  <si>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</si>
  <si>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</si>
  <si>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</si>
  <si>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</si>
  <si>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</si>
  <si>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</si>
  <si>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</si>
  <si>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</si>
  <si>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</si>
  <si>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</si>
  <si>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</si>
  <si>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</si>
  <si>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</si>
  <si>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</si>
  <si>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</si>
  <si>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</si>
  <si>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</si>
  <si>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</si>
  <si>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</si>
  <si>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</si>
  <si>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</si>
  <si>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</si>
  <si>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</si>
  <si>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</si>
  <si>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</si>
  <si>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</si>
  <si>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</si>
  <si>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</si>
  <si>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</si>
  <si>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</si>
  <si>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</si>
  <si>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</si>
  <si>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</si>
  <si>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</si>
  <si>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</si>
  <si>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</si>
  <si>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</si>
  <si>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</si>
  <si>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</si>
  <si>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</si>
  <si>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</si>
  <si>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</si>
  <si>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</si>
  <si>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</si>
  <si>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</si>
  <si>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</si>
  <si>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</si>
  <si>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</si>
  <si>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</si>
  <si>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</si>
  <si>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</si>
  <si>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</si>
  <si>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</si>
  <si>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</si>
  <si>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</si>
  <si>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</si>
  <si>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</si>
  <si>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</si>
  <si>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</si>
  <si>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</si>
  <si>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</si>
  <si>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</si>
  <si>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</si>
  <si>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</si>
  <si>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</si>
  <si>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</si>
  <si>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</si>
  <si>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</si>
  <si>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</si>
  <si>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</si>
  <si>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</si>
  <si>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</si>
  <si>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</si>
  <si>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</si>
  <si>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</si>
  <si>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</si>
  <si>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</si>
  <si>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</si>
  <si>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</si>
  <si>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</si>
  <si>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</si>
  <si>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</si>
  <si>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</si>
  <si>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</si>
  <si>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</si>
  <si>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</si>
  <si>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</si>
  <si>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</si>
  <si>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</si>
  <si>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</si>
  <si>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</si>
  <si>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</si>
  <si>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</si>
  <si>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</si>
  <si>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</si>
  <si>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</si>
  <si>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</si>
  <si>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</si>
  <si>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</si>
  <si>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</si>
  <si>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</si>
  <si>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</si>
  <si>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</si>
  <si>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</si>
  <si>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</si>
  <si>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</si>
  <si>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</si>
  <si>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</si>
  <si>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</si>
  <si>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</si>
  <si>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</si>
  <si>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</si>
  <si>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</si>
  <si>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</si>
  <si>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</si>
  <si>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</si>
  <si>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</si>
  <si>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</si>
  <si>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</si>
  <si>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</si>
  <si>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</si>
  <si>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</si>
  <si>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</si>
  <si>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</si>
  <si>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</si>
  <si>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</si>
  <si>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</si>
  <si>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</si>
  <si>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</si>
  <si>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</si>
  <si>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</si>
  <si>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</si>
  <si>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</si>
  <si>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</si>
  <si>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</si>
  <si>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</si>
  <si>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</si>
  <si>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</si>
  <si>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</si>
  <si>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</si>
  <si>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</si>
  <si>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</si>
  <si>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</si>
  <si>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</si>
  <si>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</si>
  <si>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</si>
  <si>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</si>
  <si>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</si>
  <si>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</si>
  <si>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</si>
  <si>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</si>
  <si>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</si>
  <si>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</si>
  <si>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</si>
  <si>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</si>
  <si>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</si>
  <si>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</si>
  <si>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</si>
  <si>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</si>
  <si>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</si>
  <si>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</si>
  <si>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</si>
  <si>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</si>
  <si>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</si>
  <si>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</si>
  <si>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</si>
  <si>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</si>
  <si>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</si>
  <si>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</si>
  <si>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</si>
  <si>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</si>
  <si>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</si>
  <si>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</si>
  <si>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</si>
  <si>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</si>
  <si>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</si>
  <si>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</si>
  <si>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</si>
  <si>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</si>
  <si>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</si>
  <si>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</si>
  <si>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</si>
  <si>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</si>
  <si>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</si>
  <si>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</si>
  <si>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</si>
  <si>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</si>
  <si>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</si>
  <si>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</si>
  <si>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</si>
  <si>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</si>
  <si>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</si>
  <si>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</si>
  <si>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</si>
  <si>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</si>
  <si>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</si>
  <si>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</si>
  <si>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</si>
  <si>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</si>
  <si>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</si>
  <si>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</si>
  <si>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</si>
  <si>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</si>
  <si>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</si>
  <si>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</si>
  <si>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</si>
  <si>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</si>
  <si>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</si>
  <si>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</si>
  <si>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</si>
  <si>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</si>
  <si>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</si>
  <si>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</si>
  <si>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</si>
  <si>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</si>
  <si>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</si>
  <si>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</si>
  <si>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</si>
  <si>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</si>
  <si>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</si>
  <si>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</si>
  <si>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</si>
  <si>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</si>
  <si>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</si>
  <si>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</si>
  <si>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</si>
  <si>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</si>
  <si>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</si>
  <si>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</si>
  <si>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</si>
  <si>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</si>
  <si>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</si>
  <si>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</si>
  <si>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</si>
  <si>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</si>
  <si>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</si>
  <si>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</si>
  <si>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</si>
  <si>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</si>
  <si>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</si>
  <si>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</si>
  <si>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</si>
  <si>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</si>
  <si>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</si>
  <si>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</si>
  <si>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</si>
  <si>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</si>
  <si>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</si>
  <si>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</si>
  <si>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</si>
  <si>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</si>
  <si>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</si>
  <si>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</si>
  <si>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</si>
  <si>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</si>
  <si>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</si>
  <si>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</si>
  <si>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</si>
  <si>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</si>
  <si>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</si>
  <si>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</si>
  <si>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</si>
  <si>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</si>
  <si>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</si>
  <si>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</si>
  <si>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</si>
  <si>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</si>
  <si>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</si>
  <si>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</si>
  <si>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</si>
  <si>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</si>
  <si>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</si>
  <si>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</si>
  <si>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</si>
  <si>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</si>
  <si>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</si>
  <si>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</si>
  <si>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</si>
  <si>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</si>
  <si>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</si>
  <si>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</si>
  <si>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</si>
  <si>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</si>
  <si>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</si>
  <si>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</si>
  <si>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</si>
  <si>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</si>
  <si>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</si>
  <si>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</si>
  <si>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</si>
  <si>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</si>
  <si>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</si>
  <si>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</si>
  <si>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</si>
  <si>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</si>
  <si>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</si>
  <si>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</si>
  <si>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</si>
  <si>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</si>
  <si>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</si>
  <si>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</si>
  <si>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</si>
  <si>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</si>
  <si>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</si>
  <si>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</si>
  <si>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</si>
  <si>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</si>
  <si>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</si>
  <si>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</si>
  <si>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</si>
  <si>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</si>
  <si>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</si>
  <si>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</si>
  <si>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</si>
  <si>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</si>
  <si>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</si>
  <si>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</si>
  <si>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</si>
  <si>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</si>
  <si>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</si>
  <si>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</si>
  <si>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</si>
  <si>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</si>
  <si>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</si>
  <si>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</si>
  <si>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</si>
  <si>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</si>
  <si>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</si>
  <si>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</si>
  <si>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</si>
  <si>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</si>
  <si>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</si>
  <si>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</si>
  <si>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</si>
  <si>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</si>
  <si>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</si>
  <si>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</si>
  <si>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</si>
  <si>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</si>
  <si>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</si>
  <si>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</si>
  <si>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</si>
  <si>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</si>
  <si>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</si>
  <si>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</si>
  <si>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</si>
  <si>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</si>
  <si>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</si>
  <si>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</si>
  <si>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</si>
  <si>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</si>
  <si>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</si>
  <si>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</si>
  <si>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</si>
  <si>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</si>
  <si>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</si>
  <si>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</si>
  <si>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</si>
  <si>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</si>
  <si>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</si>
  <si>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</si>
  <si>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</si>
  <si>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</si>
  <si>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</si>
  <si>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</si>
  <si>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</si>
  <si>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</si>
  <si>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</si>
  <si>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</si>
  <si>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</si>
  <si>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</si>
  <si>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</si>
  <si>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</si>
  <si>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</si>
  <si>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</si>
  <si>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</si>
  <si>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</si>
  <si>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</si>
  <si>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</si>
  <si>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</si>
  <si>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</si>
  <si>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</si>
  <si>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</si>
  <si>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</si>
  <si>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</si>
  <si>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</si>
  <si>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</si>
  <si>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</si>
  <si>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</si>
  <si>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</si>
  <si>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</si>
  <si>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</si>
  <si>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</si>
  <si>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</si>
  <si>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</si>
  <si>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</si>
  <si>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</si>
  <si>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</si>
  <si>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</si>
  <si>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</si>
  <si>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</si>
  <si>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</si>
  <si>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</si>
  <si>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</si>
  <si>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</si>
  <si>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</si>
  <si>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</si>
  <si>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</si>
  <si>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</si>
  <si>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</si>
  <si>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</si>
  <si>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</si>
  <si>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</si>
  <si>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</si>
  <si>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</si>
  <si>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</si>
  <si>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</si>
  <si>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</si>
  <si>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</si>
  <si>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</si>
  <si>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</si>
  <si>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</si>
  <si>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</si>
  <si>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</si>
  <si>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</si>
  <si>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</si>
  <si>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</si>
  <si>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</si>
  <si>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</si>
  <si>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</si>
  <si>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</si>
  <si>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</si>
  <si>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</si>
  <si>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</si>
  <si>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</si>
  <si>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</si>
  <si>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</si>
  <si>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</si>
  <si>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</si>
  <si>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</si>
  <si>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</si>
  <si>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</si>
  <si>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</si>
  <si>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</si>
  <si>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</si>
  <si>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</si>
  <si>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</si>
  <si>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</si>
  <si>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</si>
  <si>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</si>
  <si>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</si>
  <si>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</si>
  <si>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</si>
  <si>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</si>
  <si>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</si>
  <si>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</si>
  <si>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</si>
  <si>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</si>
  <si>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</si>
  <si>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</si>
  <si>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</si>
  <si>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</si>
  <si>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</si>
  <si>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</si>
  <si>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</si>
  <si>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</si>
  <si>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</si>
  <si>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</si>
  <si>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</si>
  <si>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</si>
  <si>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</si>
  <si>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</si>
  <si>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</si>
  <si>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</si>
  <si>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</si>
  <si>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</si>
  <si>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</si>
  <si>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</si>
  <si>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</si>
  <si>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</si>
  <si>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</si>
  <si>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</si>
  <si>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</si>
  <si>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</si>
  <si>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</si>
  <si>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</si>
  <si>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</si>
  <si>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</si>
  <si>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</si>
  <si>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</si>
  <si>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</si>
  <si>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</si>
  <si>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</si>
  <si>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</si>
  <si>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</si>
  <si>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</si>
  <si>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</si>
  <si>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</si>
  <si>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</si>
  <si>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</si>
  <si>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</si>
  <si>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</si>
  <si>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</si>
  <si>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</si>
  <si>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</si>
  <si>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</si>
  <si>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</si>
  <si>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</si>
  <si>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</si>
  <si>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</si>
  <si>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</si>
  <si>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</si>
  <si>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</si>
  <si>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</si>
  <si>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</si>
  <si>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</si>
  <si>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</si>
  <si>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</si>
  <si>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</si>
  <si>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</si>
  <si>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</si>
  <si>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</si>
  <si>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</si>
  <si>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</si>
  <si>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</si>
  <si>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</si>
  <si>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</si>
  <si>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</si>
  <si>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</si>
  <si>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</si>
  <si>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</si>
  <si>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</si>
  <si>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</si>
  <si>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</si>
  <si>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</si>
  <si>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</si>
  <si>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</si>
  <si>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</si>
  <si>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</si>
  <si>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</si>
  <si>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</si>
  <si>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</si>
  <si>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</si>
  <si>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</si>
  <si>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</si>
  <si>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</si>
  <si>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</si>
  <si>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</si>
  <si>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</si>
  <si>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</si>
  <si>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</si>
  <si>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</si>
  <si>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</si>
  <si>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</si>
  <si>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</si>
  <si>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</si>
  <si>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</si>
  <si>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</si>
  <si>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</si>
  <si>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</si>
  <si>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</si>
  <si>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</si>
  <si>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</si>
  <si>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</si>
  <si>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</si>
  <si>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</si>
  <si>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</si>
  <si>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</si>
  <si>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</si>
  <si>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</si>
  <si>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</si>
  <si>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</si>
  <si>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</si>
  <si>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</si>
  <si>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</si>
  <si>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</si>
  <si>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</si>
  <si>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</si>
  <si>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</si>
  <si>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</si>
  <si>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</si>
  <si>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</si>
  <si>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</si>
  <si>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</si>
  <si>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</si>
  <si>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</si>
  <si>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</si>
  <si>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</si>
  <si>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</si>
  <si>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</si>
  <si>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</si>
  <si>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</si>
  <si>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</si>
  <si>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</si>
  <si>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</si>
  <si>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</si>
  <si>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</si>
  <si>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</si>
  <si>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</si>
  <si>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</si>
  <si>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</si>
  <si>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</si>
  <si>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</si>
  <si>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</si>
  <si>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</si>
  <si>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</si>
  <si>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</si>
  <si>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</si>
  <si>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</si>
  <si>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</si>
  <si>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</si>
  <si>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</si>
  <si>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</si>
  <si>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</si>
  <si>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</si>
  <si>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</si>
  <si>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</si>
  <si>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</si>
  <si>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</si>
  <si>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</si>
  <si>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</si>
  <si>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</si>
  <si>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</si>
  <si>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</si>
  <si>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</si>
  <si>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</si>
  <si>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</si>
  <si>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</si>
  <si>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</si>
  <si>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</si>
  <si>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</si>
  <si>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</si>
  <si>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</si>
  <si>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</si>
  <si>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</si>
  <si>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</si>
  <si>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</si>
  <si>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</si>
  <si>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</si>
  <si>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</si>
  <si>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</si>
  <si>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</si>
  <si>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</si>
  <si>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</si>
  <si>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</si>
  <si>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</si>
  <si>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</si>
  <si>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</si>
  <si>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</si>
  <si>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</si>
  <si>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</si>
  <si>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</si>
  <si>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</si>
  <si>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</si>
  <si>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</si>
  <si>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</si>
  <si>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</si>
  <si>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</si>
  <si>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</si>
  <si>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</si>
  <si>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</si>
  <si>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</si>
  <si>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</si>
  <si>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</si>
  <si>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</si>
  <si>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</si>
  <si>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</si>
  <si>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</si>
  <si>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</si>
  <si>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</si>
  <si>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</si>
  <si>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</si>
  <si>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</si>
  <si>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</si>
  <si>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</si>
  <si>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</si>
  <si>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</si>
  <si>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</si>
  <si>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</si>
  <si>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</si>
  <si>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</si>
  <si>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</si>
  <si>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</si>
  <si>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</si>
  <si>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</si>
  <si>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</si>
  <si>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</si>
  <si>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</si>
  <si>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</si>
  <si>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</si>
  <si>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</si>
  <si>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</si>
  <si>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</si>
  <si>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</si>
  <si>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</si>
  <si>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</si>
  <si>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</si>
  <si>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</si>
  <si>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</si>
  <si>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</si>
  <si>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</si>
  <si>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</si>
  <si>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</si>
  <si>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</si>
  <si>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</si>
  <si>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</si>
  <si>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</si>
  <si>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</si>
  <si>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</si>
  <si>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</si>
  <si>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</si>
  <si>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</si>
  <si>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</si>
  <si>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</si>
  <si>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</si>
  <si>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</si>
  <si>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</si>
  <si>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</si>
  <si>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</si>
  <si>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</si>
  <si>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</si>
  <si>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</si>
  <si>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</si>
  <si>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</si>
  <si>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</si>
  <si>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</si>
  <si>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</si>
  <si>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</si>
  <si>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</si>
  <si>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</si>
  <si>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</si>
  <si>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</si>
  <si>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</si>
  <si>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</si>
  <si>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</si>
  <si>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</si>
  <si>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</si>
  <si>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</si>
  <si>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</si>
  <si>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</si>
  <si>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</si>
  <si>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</si>
  <si>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</si>
  <si>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</si>
  <si>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</si>
  <si>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</si>
  <si>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</si>
  <si>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</si>
  <si>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</si>
  <si>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</si>
  <si>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</si>
  <si>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</si>
  <si>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</si>
  <si>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</si>
  <si>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</si>
  <si>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</si>
  <si>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</si>
  <si>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</si>
  <si>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</si>
  <si>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</si>
  <si>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</si>
  <si>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</si>
  <si>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</si>
  <si>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</si>
  <si>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</si>
  <si>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</si>
  <si>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</si>
  <si>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</si>
  <si>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</si>
  <si>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</si>
  <si>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</si>
  <si>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</si>
  <si>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</si>
  <si>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</si>
  <si>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</si>
  <si>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</si>
  <si>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</si>
  <si>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</si>
  <si>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</si>
  <si>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</si>
  <si>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</si>
  <si>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</si>
  <si>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</si>
  <si>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</si>
  <si>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</si>
  <si>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</si>
  <si>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</si>
  <si>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</si>
  <si>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</si>
  <si>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</si>
  <si>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</si>
  <si>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</si>
  <si>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</si>
  <si>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</si>
  <si>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</si>
  <si>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</si>
  <si>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</si>
  <si>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</si>
  <si>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</si>
  <si>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</si>
  <si>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</si>
  <si>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</si>
  <si>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</si>
  <si>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</si>
  <si>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</si>
  <si>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</si>
  <si>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</si>
  <si>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</si>
  <si>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</si>
  <si>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</si>
  <si>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</si>
  <si>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</si>
  <si>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</si>
  <si>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</si>
  <si>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</si>
  <si>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</si>
  <si>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</si>
  <si>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</si>
  <si>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</si>
  <si>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</si>
  <si>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</si>
  <si>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</si>
  <si>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</si>
  <si>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</si>
  <si>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</si>
  <si>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</si>
  <si>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</si>
  <si>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</si>
  <si>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</si>
  <si>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</si>
  <si>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</si>
  <si>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</si>
  <si>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</si>
  <si>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</si>
  <si>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</si>
  <si>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</si>
  <si>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</si>
  <si>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</si>
  <si>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</si>
  <si>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</si>
  <si>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</si>
  <si>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</si>
  <si>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</si>
  <si>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</si>
  <si>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</si>
  <si>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</si>
  <si>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</si>
  <si>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</si>
  <si>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</si>
  <si>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</si>
  <si>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</si>
  <si>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</si>
  <si>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</si>
  <si>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</si>
  <si>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</si>
  <si>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</si>
  <si>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</si>
  <si>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</si>
  <si>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</si>
  <si>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</si>
  <si>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</si>
  <si>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</si>
  <si>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</si>
  <si>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</si>
  <si>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</si>
  <si>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</si>
  <si>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</si>
  <si>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</si>
  <si>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</si>
  <si>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</si>
  <si>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</si>
  <si>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</si>
  <si>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</si>
  <si>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</si>
  <si>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</si>
  <si>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</si>
  <si>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</si>
  <si>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</si>
  <si>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</si>
  <si>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</si>
  <si>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</si>
  <si>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</si>
  <si>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</si>
  <si>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</si>
  <si>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</si>
  <si>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</si>
  <si>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</si>
  <si>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</si>
  <si>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</si>
  <si>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</si>
  <si>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</si>
  <si>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</si>
  <si>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</si>
  <si>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</si>
  <si>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</si>
  <si>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</si>
  <si>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</si>
  <si>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</si>
  <si>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</si>
  <si>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</si>
  <si>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</si>
  <si>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</si>
  <si>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</si>
  <si>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</si>
  <si>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</si>
  <si>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</si>
  <si>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</si>
  <si>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</si>
  <si>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</si>
  <si>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</si>
  <si>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</si>
  <si>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</si>
  <si>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</si>
  <si>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</si>
  <si>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</si>
  <si>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</si>
  <si>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</si>
  <si>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</si>
  <si>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</si>
  <si>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</si>
  <si>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</si>
  <si>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</si>
  <si>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</si>
  <si>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</si>
  <si>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</si>
  <si>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</si>
  <si>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</si>
  <si>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</si>
  <si>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</si>
  <si>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</si>
  <si>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</si>
  <si>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</si>
  <si>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</si>
  <si>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</si>
  <si>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</si>
  <si>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</si>
  <si>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</si>
  <si>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</si>
  <si>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</si>
  <si>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</si>
  <si>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</si>
  <si>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</si>
  <si>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</si>
  <si>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</si>
  <si>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</si>
  <si>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</si>
  <si>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</si>
  <si>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</si>
  <si>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</si>
  <si>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</si>
  <si>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</si>
  <si>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</si>
  <si>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</si>
  <si>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</si>
  <si>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</si>
  <si>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</si>
  <si>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</si>
  <si>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</si>
  <si>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</si>
  <si>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</si>
  <si>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</si>
  <si>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</si>
  <si>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</si>
  <si>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</si>
  <si>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</si>
  <si>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</si>
  <si>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</si>
  <si>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</si>
  <si>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</si>
  <si>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</si>
  <si>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</si>
  <si>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</si>
  <si>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</si>
  <si>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</si>
  <si>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</si>
  <si>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</si>
  <si>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</si>
  <si>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</si>
  <si>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</si>
  <si>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</si>
  <si>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</si>
  <si>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</si>
  <si>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</si>
  <si>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</si>
  <si>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</si>
  <si>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</si>
  <si>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</si>
  <si>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</si>
  <si>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</si>
  <si>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</si>
  <si>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</si>
  <si>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</si>
  <si>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</si>
  <si>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</si>
  <si>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</si>
  <si>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</si>
  <si>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</si>
  <si>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</si>
  <si>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</si>
  <si>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</si>
  <si>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</si>
  <si>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</si>
  <si>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</si>
  <si>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</si>
  <si>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</si>
  <si>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</si>
  <si>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</si>
  <si>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</si>
  <si>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</si>
  <si>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</si>
  <si>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</si>
  <si>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</si>
  <si>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</si>
  <si>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</si>
  <si>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</si>
  <si>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</si>
  <si>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</si>
  <si>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</si>
  <si>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</si>
  <si>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</si>
  <si>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</si>
  <si>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</si>
  <si>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</si>
  <si>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</si>
  <si>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</si>
  <si>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</si>
  <si>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</si>
  <si>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</si>
  <si>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</si>
  <si>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</si>
  <si>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</si>
  <si>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</si>
  <si>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</si>
  <si>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</si>
  <si>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</si>
  <si>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</si>
  <si>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</si>
  <si>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</si>
  <si>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</si>
  <si>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</si>
  <si>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</si>
  <si>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</si>
  <si>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</si>
  <si>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</si>
  <si>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</si>
  <si>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</si>
  <si>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</si>
  <si>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</si>
  <si>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</si>
  <si>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</si>
  <si>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</si>
  <si>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</si>
  <si>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</si>
  <si>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</si>
  <si>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</si>
  <si>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</si>
  <si>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</si>
  <si>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</si>
  <si>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</si>
  <si>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</si>
  <si>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</si>
  <si>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</si>
  <si>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</si>
  <si>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</si>
  <si>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</si>
  <si>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</si>
  <si>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</si>
  <si>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</si>
  <si>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</si>
  <si>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</si>
  <si>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</si>
  <si>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</si>
  <si>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</si>
  <si>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</si>
  <si>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</si>
  <si>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</si>
  <si>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</si>
  <si>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</si>
  <si>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</si>
  <si>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</si>
  <si>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</si>
  <si>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</si>
  <si>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</si>
  <si>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</si>
  <si>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</si>
  <si>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</si>
  <si>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</si>
  <si>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</si>
  <si>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</si>
  <si>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</si>
  <si>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</si>
  <si>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</si>
  <si>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</si>
  <si>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</si>
  <si>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</si>
  <si>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</si>
  <si>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</si>
  <si>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</si>
  <si>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</si>
  <si>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</si>
  <si>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</si>
  <si>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</si>
  <si>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</si>
  <si>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</si>
  <si>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</si>
  <si>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</si>
  <si>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</si>
  <si>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</si>
  <si>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</si>
  <si>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</si>
  <si>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</si>
  <si>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</si>
  <si>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</si>
  <si>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</si>
  <si>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</si>
  <si>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</si>
  <si>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</si>
  <si>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</si>
  <si>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</si>
  <si>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</si>
  <si>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</si>
  <si>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</si>
  <si>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</si>
  <si>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</si>
  <si>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</si>
  <si>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</si>
  <si>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</si>
  <si>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</si>
  <si>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</si>
  <si>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</si>
  <si>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</si>
  <si>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</si>
  <si>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</si>
  <si>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</si>
  <si>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</si>
  <si>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</si>
  <si>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</si>
  <si>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</si>
  <si>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</si>
  <si>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</si>
  <si>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</si>
  <si>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</si>
  <si>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</si>
  <si>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</si>
  <si>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</si>
  <si>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</si>
  <si>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</si>
  <si>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</si>
  <si>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</si>
  <si>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</si>
  <si>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</si>
  <si>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</si>
  <si>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</si>
  <si>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</si>
  <si>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</si>
  <si>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</si>
  <si>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</si>
  <si>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</si>
  <si>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</si>
  <si>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</si>
  <si>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</si>
  <si>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</si>
  <si>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</si>
  <si>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</si>
  <si>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</si>
  <si>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</si>
  <si>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</si>
  <si>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</si>
  <si>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</si>
  <si>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</si>
  <si>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</si>
  <si>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</si>
  <si>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</si>
  <si>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</si>
  <si>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</si>
  <si>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</si>
  <si>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</si>
  <si>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</si>
  <si>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</si>
  <si>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</si>
  <si>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</si>
  <si>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</si>
  <si>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</si>
  <si>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</si>
  <si>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</si>
  <si>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</si>
  <si>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</si>
  <si>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</si>
  <si>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</si>
  <si>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</si>
  <si>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</si>
  <si>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</si>
  <si>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</si>
  <si>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</si>
  <si>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</si>
  <si>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</si>
  <si>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</si>
  <si>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</si>
  <si>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</si>
  <si>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</si>
  <si>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</si>
  <si>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</si>
  <si>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</si>
  <si>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</si>
  <si>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</si>
  <si>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</si>
  <si>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</si>
  <si>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</si>
  <si>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</si>
  <si>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</si>
  <si>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</si>
  <si>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</si>
  <si>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</si>
  <si>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</si>
  <si>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</si>
  <si>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</si>
  <si>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</si>
  <si>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</si>
  <si>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</si>
  <si>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</si>
  <si>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</si>
  <si>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</si>
  <si>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</si>
  <si>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</si>
  <si>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</si>
  <si>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</si>
  <si>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</si>
  <si>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</si>
  <si>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</si>
  <si>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</si>
  <si>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</si>
  <si>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</si>
  <si>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</si>
  <si>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</si>
  <si>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</si>
  <si>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</si>
  <si>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</si>
  <si>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</si>
  <si>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</si>
  <si>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</si>
  <si>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</si>
  <si>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</si>
  <si>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</si>
  <si>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</si>
  <si>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</si>
  <si>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</si>
  <si>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</si>
  <si>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</si>
  <si>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</si>
  <si>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</si>
  <si>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</si>
  <si>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</si>
  <si>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</si>
  <si>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</si>
  <si>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</si>
  <si>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</si>
  <si>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</si>
  <si>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</si>
  <si>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</si>
  <si>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</si>
  <si>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</si>
  <si>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</si>
  <si>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</si>
  <si>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</si>
  <si>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</si>
  <si>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</si>
  <si>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</si>
  <si>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</si>
  <si>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</si>
  <si>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</si>
  <si>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</si>
  <si>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</si>
  <si>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</si>
  <si>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</si>
  <si>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</si>
  <si>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</si>
  <si>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</si>
  <si>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</si>
  <si>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</si>
  <si>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</si>
  <si>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</si>
  <si>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</si>
  <si>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</si>
  <si>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</si>
  <si>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</si>
  <si>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</si>
  <si>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</si>
  <si>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</si>
  <si>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</si>
  <si>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</si>
  <si>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</si>
  <si>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</si>
  <si>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</si>
  <si>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</si>
  <si>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</si>
  <si>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</si>
  <si>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</si>
  <si>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</si>
  <si>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</si>
  <si>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</si>
  <si>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</si>
  <si>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</si>
  <si>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</si>
  <si>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</si>
  <si>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</si>
  <si>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</si>
  <si>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</si>
  <si>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</si>
  <si>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</si>
  <si>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</si>
  <si>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</si>
  <si>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</si>
  <si>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</si>
  <si>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</si>
  <si>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</si>
  <si>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</si>
  <si>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</si>
  <si>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</si>
  <si>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</si>
  <si>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</si>
  <si>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</si>
  <si>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</si>
  <si>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</si>
  <si>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</si>
  <si>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</si>
  <si>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</si>
  <si>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</si>
  <si>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</si>
  <si>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</si>
  <si>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</si>
  <si>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</si>
  <si>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</si>
  <si>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</si>
  <si>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</si>
  <si>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</si>
  <si>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</si>
  <si>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</si>
  <si>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</si>
  <si>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</si>
  <si>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</si>
  <si>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</si>
  <si>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</si>
  <si>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</si>
  <si>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</si>
  <si>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</si>
  <si>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</si>
  <si>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</si>
  <si>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</si>
  <si>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</si>
  <si>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</si>
  <si>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</si>
  <si>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</si>
  <si>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</si>
  <si>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</si>
  <si>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</si>
  <si>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</si>
  <si>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</si>
  <si>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</si>
  <si>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</si>
  <si>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</si>
  <si>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</si>
  <si>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</si>
  <si>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</si>
  <si>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</si>
  <si>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</si>
  <si>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</si>
  <si>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</si>
  <si>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</si>
  <si>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</si>
  <si>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</si>
  <si>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</si>
  <si>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</si>
  <si>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</si>
  <si>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</si>
  <si>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</si>
  <si>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</si>
  <si>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</si>
  <si>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</si>
  <si>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</si>
  <si>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</si>
  <si>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</si>
  <si>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</si>
  <si>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</si>
  <si>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</si>
  <si>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</si>
  <si>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</si>
  <si>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</si>
  <si>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</si>
  <si>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</si>
  <si>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</si>
  <si>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</si>
  <si>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</si>
  <si>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</si>
  <si>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</si>
  <si>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</si>
  <si>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</si>
  <si>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</si>
  <si>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</si>
  <si>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</si>
  <si>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</si>
  <si>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</si>
  <si>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</si>
  <si>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</si>
  <si>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</si>
  <si>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</si>
  <si>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</si>
  <si>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</si>
  <si>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</si>
  <si>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</si>
  <si>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</si>
  <si>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</si>
  <si>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</si>
  <si>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</si>
  <si>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</si>
  <si>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</si>
  <si>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</si>
  <si>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</si>
  <si>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</si>
  <si>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</si>
  <si>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</si>
  <si>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</si>
  <si>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</si>
  <si>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</si>
  <si>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</si>
  <si>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</si>
  <si>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</si>
  <si>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</si>
  <si>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</si>
  <si>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</si>
  <si>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</si>
  <si>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</si>
  <si>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</si>
  <si>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</si>
  <si>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</si>
  <si>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</si>
  <si>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</si>
  <si>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</si>
  <si>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</si>
  <si>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</si>
  <si>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</si>
  <si>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</si>
  <si>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</si>
  <si>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</si>
  <si>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</si>
  <si>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</si>
  <si>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</si>
  <si>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</si>
  <si>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</si>
  <si>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</si>
  <si>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</si>
  <si>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</si>
  <si>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</si>
  <si>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</si>
  <si>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</si>
  <si>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</si>
  <si>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</si>
  <si>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</si>
  <si>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</si>
  <si>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</si>
  <si>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</si>
  <si>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</si>
  <si>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</si>
  <si>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</si>
  <si>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</si>
  <si>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</si>
  <si>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</si>
  <si>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</si>
  <si>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</si>
  <si>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</si>
  <si>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</si>
  <si>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</si>
  <si>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</si>
  <si>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</si>
  <si>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</si>
  <si>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</si>
  <si>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</si>
  <si>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</si>
  <si>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</si>
  <si>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</si>
  <si>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</si>
  <si>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</si>
  <si>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</si>
  <si>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</si>
  <si>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</si>
  <si>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</si>
  <si>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</si>
  <si>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</si>
  <si>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</si>
  <si>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</si>
  <si>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</si>
  <si>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</si>
  <si>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</si>
  <si>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</si>
  <si>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</si>
  <si>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</si>
  <si>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</si>
  <si>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</si>
  <si>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</si>
  <si>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</si>
  <si>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</si>
  <si>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</si>
  <si>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</si>
  <si>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</si>
  <si>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</si>
  <si>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</si>
  <si>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</si>
  <si>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</si>
  <si>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</si>
  <si>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</si>
  <si>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</si>
  <si>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</si>
  <si>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</si>
  <si>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</si>
  <si>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</si>
  <si>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</si>
  <si>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</si>
  <si>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</si>
  <si>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</si>
  <si>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</si>
  <si>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</si>
  <si>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</si>
  <si>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</si>
  <si>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</si>
  <si>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</si>
  <si>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</si>
  <si>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</si>
  <si>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</si>
  <si>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</si>
  <si>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</si>
  <si>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</si>
  <si>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</si>
  <si>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</si>
  <si>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</si>
  <si>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</si>
  <si>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</si>
  <si>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</si>
  <si>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</si>
  <si>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</si>
  <si>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</si>
  <si>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</si>
  <si>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</si>
  <si>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</si>
  <si>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</si>
  <si>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</si>
  <si>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</si>
  <si>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</si>
  <si>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</si>
  <si>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</si>
  <si>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</si>
  <si>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</si>
  <si>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</si>
  <si>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</si>
  <si>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</si>
  <si>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</si>
  <si>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</si>
  <si>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</si>
  <si>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</si>
  <si>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</si>
  <si>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</si>
  <si>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</si>
  <si>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</si>
  <si>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</si>
  <si>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</si>
  <si>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</si>
  <si>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</si>
  <si>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</si>
  <si>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</si>
  <si>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</si>
  <si>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</si>
  <si>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</si>
  <si>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</si>
  <si>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</si>
  <si>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</si>
  <si>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</si>
  <si>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</si>
  <si>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</si>
  <si>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</si>
  <si>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</si>
  <si>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</si>
  <si>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</si>
  <si>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</si>
  <si>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</si>
  <si>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</si>
  <si>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</si>
  <si>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</si>
  <si>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</si>
  <si>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</si>
  <si>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</si>
  <si>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</si>
  <si>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</si>
  <si>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</si>
  <si>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</si>
  <si>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</si>
  <si>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</si>
  <si>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</si>
  <si>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</si>
  <si>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</si>
  <si>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</si>
  <si>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</si>
  <si>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</si>
  <si>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</si>
  <si>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</si>
  <si>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</si>
  <si>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</si>
  <si>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</si>
  <si>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</si>
  <si>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</si>
  <si>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</si>
  <si>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</si>
  <si>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</si>
  <si>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</si>
  <si>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</si>
  <si>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</si>
  <si>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</si>
  <si>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</si>
  <si>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</si>
  <si>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</si>
  <si>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</si>
  <si>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</si>
  <si>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</si>
  <si>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</si>
  <si>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</si>
  <si>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</si>
  <si>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</si>
  <si>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</si>
  <si>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</si>
  <si>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</si>
  <si>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</si>
  <si>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</si>
  <si>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</si>
  <si>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</si>
  <si>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</si>
  <si>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</si>
  <si>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</si>
  <si>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</si>
  <si>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</si>
  <si>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</si>
  <si>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</si>
  <si>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</si>
  <si>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</si>
  <si>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</si>
  <si>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</si>
  <si>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</si>
  <si>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</si>
  <si>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</si>
  <si>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</si>
  <si>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</si>
  <si>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</si>
  <si>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</si>
  <si>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</si>
  <si>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</si>
  <si>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</si>
  <si>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</si>
  <si>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</si>
  <si>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</si>
  <si>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</si>
  <si>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</si>
  <si>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</si>
  <si>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</si>
  <si>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</si>
  <si>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</si>
  <si>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</si>
  <si>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</si>
  <si>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</si>
  <si>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</si>
  <si>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</si>
  <si>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</si>
  <si>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</si>
  <si>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</si>
  <si>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</si>
  <si>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</si>
  <si>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</si>
  <si>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</si>
  <si>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</si>
  <si>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</si>
  <si>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</si>
  <si>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</si>
  <si>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</si>
  <si>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</si>
  <si>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</si>
  <si>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</si>
  <si>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</si>
  <si>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</si>
  <si>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</si>
  <si>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</si>
  <si>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</si>
  <si>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</si>
  <si>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</si>
  <si>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</si>
  <si>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</si>
  <si>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</si>
  <si>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</si>
  <si>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</si>
  <si>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</si>
  <si>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</si>
  <si>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</si>
  <si>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</si>
  <si>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</si>
  <si>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</si>
  <si>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</si>
  <si>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</si>
  <si>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</si>
  <si>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</si>
  <si>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</si>
  <si>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</si>
  <si>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</si>
  <si>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</si>
  <si>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</si>
  <si>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</si>
  <si>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</si>
  <si>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</si>
  <si>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</si>
  <si>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</si>
  <si>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</si>
  <si>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</si>
  <si>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</si>
  <si>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</si>
  <si>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</si>
  <si>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</si>
  <si>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</si>
  <si>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</si>
  <si>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</si>
  <si>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</si>
  <si>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</si>
  <si>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</si>
  <si>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</si>
  <si>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</si>
  <si>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</si>
  <si>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</si>
  <si>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</si>
  <si>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</si>
  <si>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</si>
  <si>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</si>
  <si>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</si>
  <si>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</si>
  <si>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</si>
  <si>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</si>
  <si>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</si>
  <si>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</si>
  <si>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</si>
  <si>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</si>
  <si>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</si>
  <si>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</si>
  <si>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</si>
  <si>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</si>
  <si>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</si>
  <si>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</si>
  <si>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</si>
  <si>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</si>
  <si>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</si>
  <si>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</si>
  <si>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</si>
  <si>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</si>
  <si>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</si>
  <si>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</si>
  <si>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</si>
  <si>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</si>
  <si>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</si>
  <si>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</si>
  <si>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</si>
  <si>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</si>
  <si>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</si>
  <si>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</si>
  <si>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</si>
  <si>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</si>
  <si>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</si>
  <si>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</si>
  <si>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</si>
  <si>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</si>
  <si>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</si>
  <si>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</si>
  <si>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</si>
  <si>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</si>
  <si>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</si>
  <si>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</si>
  <si>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</si>
  <si>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</si>
  <si>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</si>
  <si>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</si>
  <si>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</si>
  <si>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</si>
  <si>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</si>
  <si>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</si>
  <si>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</si>
  <si>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</si>
  <si>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</si>
  <si>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</si>
  <si>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</si>
  <si>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</si>
  <si>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</si>
  <si>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</si>
  <si>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</si>
  <si>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</si>
  <si>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</si>
  <si>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</si>
  <si>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</si>
  <si>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</si>
  <si>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</si>
  <si>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</si>
  <si>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</si>
  <si>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</si>
  <si>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</si>
  <si>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</si>
  <si>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</si>
  <si>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</si>
  <si>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</si>
  <si>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</si>
  <si>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</si>
  <si>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</si>
  <si>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</si>
  <si>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</si>
  <si>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</si>
  <si>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</si>
  <si>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</si>
  <si>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</si>
  <si>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</si>
  <si>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</si>
  <si>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</si>
  <si>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</si>
  <si>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</si>
  <si>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</si>
  <si>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</si>
  <si>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</si>
  <si>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</si>
  <si>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</si>
  <si>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</si>
  <si>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</si>
  <si>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</si>
  <si>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</si>
  <si>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</si>
  <si>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</si>
  <si>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</si>
  <si>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</si>
  <si>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</si>
  <si>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</si>
  <si>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</si>
  <si>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</si>
  <si>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</si>
  <si>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</si>
  <si>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</si>
  <si>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</si>
  <si>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</si>
  <si>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</si>
  <si>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</si>
  <si>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</si>
  <si>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</si>
  <si>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</si>
  <si>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</si>
  <si>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</si>
  <si>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</si>
  <si>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</si>
  <si>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</si>
  <si>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</si>
  <si>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</si>
  <si>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</si>
  <si>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</si>
  <si>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</si>
  <si>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</si>
  <si>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</si>
  <si>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</si>
  <si>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</si>
  <si>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</si>
  <si>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</si>
  <si>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</si>
  <si>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</si>
  <si>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</si>
  <si>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</si>
  <si>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</si>
  <si>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</si>
  <si>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</si>
  <si>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</si>
  <si>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</si>
  <si>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</si>
  <si>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</si>
  <si>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</si>
  <si>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</si>
  <si>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</si>
  <si>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</si>
  <si>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</si>
  <si>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</si>
  <si>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</si>
  <si>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</si>
  <si>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</si>
  <si>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</si>
  <si>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</si>
  <si>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</si>
  <si>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</si>
  <si>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</si>
  <si>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</si>
  <si>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</si>
  <si>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</si>
  <si>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</si>
  <si>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</si>
  <si>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</si>
  <si>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</si>
  <si>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</si>
  <si>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</si>
  <si>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</si>
  <si>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</si>
  <si>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</si>
  <si>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</si>
  <si>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</si>
  <si>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</si>
  <si>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</si>
  <si>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</si>
  <si>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</si>
  <si>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</si>
  <si>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</si>
  <si>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</si>
  <si>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</si>
  <si>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</si>
  <si>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</si>
  <si>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</si>
  <si>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</si>
  <si>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</si>
  <si>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</si>
  <si>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</si>
  <si>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</si>
  <si>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</si>
  <si>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</si>
  <si>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</si>
  <si>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</si>
  <si>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</si>
  <si>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</si>
  <si>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</si>
  <si>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</si>
  <si>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</si>
  <si>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</si>
  <si>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</si>
  <si>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</si>
  <si>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</si>
  <si>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</si>
  <si>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</si>
  <si>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</si>
  <si>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</si>
  <si>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</si>
  <si>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</si>
  <si>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</si>
  <si>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</si>
  <si>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</si>
  <si>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</si>
  <si>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</si>
  <si>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</si>
  <si>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</si>
  <si>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</si>
  <si>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</si>
  <si>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</si>
  <si>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</si>
  <si>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</si>
  <si>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</si>
  <si>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</si>
  <si>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</si>
  <si>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</si>
  <si>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</si>
  <si>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</si>
  <si>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</si>
  <si>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</si>
  <si>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</si>
  <si>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</si>
  <si>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</si>
  <si>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</si>
  <si>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</si>
  <si>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</si>
  <si>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</si>
  <si>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</si>
  <si>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</si>
  <si>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</si>
  <si>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</si>
  <si>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</si>
  <si>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</si>
  <si>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</si>
  <si>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</si>
  <si>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</si>
  <si>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</si>
  <si>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</si>
  <si>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</si>
  <si>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</si>
  <si>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</si>
  <si>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</si>
  <si>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</si>
  <si>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</si>
  <si>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</si>
  <si>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</si>
  <si>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</si>
  <si>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</si>
  <si>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</si>
  <si>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</si>
  <si>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</si>
  <si>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</si>
  <si>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</si>
  <si>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</si>
  <si>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</si>
  <si>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</si>
  <si>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</si>
  <si>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</si>
  <si>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</si>
  <si>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</si>
  <si>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</si>
  <si>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</si>
  <si>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</si>
  <si>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</si>
  <si>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</si>
  <si>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</si>
  <si>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</si>
  <si>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</si>
  <si>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</si>
  <si>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</si>
  <si>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</si>
  <si>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</si>
  <si>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</si>
  <si>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</si>
  <si>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</si>
  <si>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</si>
  <si>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</si>
  <si>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</si>
  <si>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</si>
  <si>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</si>
  <si>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</si>
  <si>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</si>
  <si>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</si>
  <si>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</si>
  <si>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</si>
  <si>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</si>
  <si>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</si>
  <si>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</si>
  <si>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</si>
  <si>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</si>
  <si>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</si>
  <si>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</si>
  <si>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</si>
  <si>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</si>
  <si>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</si>
  <si>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</si>
  <si>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</si>
  <si>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</si>
  <si>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</si>
  <si>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</si>
  <si>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</si>
  <si>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</si>
  <si>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</si>
  <si>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</si>
  <si>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</si>
  <si>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</si>
  <si>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</si>
  <si>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</si>
  <si>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</si>
  <si>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</si>
  <si>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</si>
  <si>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</si>
  <si>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</si>
  <si>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</si>
  <si>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</si>
  <si>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</si>
  <si>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</si>
  <si>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</si>
  <si>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</si>
  <si>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</si>
  <si>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</si>
  <si>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</si>
  <si>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</si>
  <si>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</si>
  <si>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</si>
  <si>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</si>
  <si>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</si>
  <si>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</si>
  <si>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</si>
  <si>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</si>
  <si>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</si>
  <si>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</si>
  <si>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</si>
  <si>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</si>
  <si>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</si>
  <si>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</si>
  <si>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</si>
  <si>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</si>
  <si>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</si>
  <si>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</si>
  <si>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</si>
  <si>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</si>
  <si>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</si>
  <si>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</si>
  <si>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</si>
  <si>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</si>
  <si>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</si>
  <si>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</si>
  <si>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</si>
  <si>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</si>
  <si>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</si>
  <si>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</si>
  <si>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</si>
  <si>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</si>
  <si>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</si>
  <si>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</si>
  <si>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</si>
  <si>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</si>
  <si>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</si>
  <si>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</si>
  <si>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</si>
  <si>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</si>
  <si>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</si>
  <si>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</si>
  <si>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</si>
  <si>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</si>
  <si>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</si>
  <si>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</si>
  <si>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</si>
  <si>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</si>
  <si>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</si>
  <si>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</si>
  <si>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</si>
  <si>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</si>
  <si>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</si>
  <si>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</si>
  <si>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</si>
  <si>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</si>
  <si>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</si>
  <si>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</si>
  <si>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</si>
  <si>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</si>
  <si>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</si>
  <si>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</si>
  <si>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</si>
  <si>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</si>
  <si>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</si>
  <si>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</si>
  <si>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</si>
  <si>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</si>
  <si>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</si>
  <si>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</si>
  <si>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</si>
  <si>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</si>
  <si>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</si>
  <si>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</si>
  <si>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</si>
  <si>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</si>
  <si>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</si>
  <si>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</si>
  <si>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</si>
  <si>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</si>
  <si>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</si>
  <si>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</si>
  <si>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</si>
  <si>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</si>
  <si>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</si>
  <si>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</si>
  <si>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</si>
  <si>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</si>
  <si>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</si>
  <si>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</si>
  <si>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</si>
  <si>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</si>
  <si>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</si>
  <si>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</si>
  <si>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</si>
  <si>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</si>
  <si>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</si>
  <si>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</si>
  <si>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</si>
  <si>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</si>
  <si>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</si>
  <si>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</si>
  <si>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</si>
  <si>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</si>
  <si>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</si>
  <si>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</si>
  <si>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</si>
  <si>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</si>
  <si>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</si>
  <si>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</si>
  <si>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</si>
  <si>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</si>
  <si>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</si>
  <si>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</si>
  <si>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</si>
  <si>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</si>
  <si>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</si>
  <si>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</si>
  <si>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</si>
  <si>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</si>
  <si>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</si>
  <si>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</si>
  <si>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</si>
  <si>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</si>
  <si>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</si>
  <si>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</si>
  <si>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</si>
  <si>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</si>
  <si>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</si>
  <si>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</si>
  <si>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</si>
  <si>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</si>
  <si>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</si>
  <si>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</si>
  <si>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</si>
  <si>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</si>
  <si>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</si>
  <si>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</si>
  <si>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</si>
  <si>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</si>
  <si>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</si>
  <si>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</si>
  <si>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</si>
  <si>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</si>
  <si>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</si>
  <si>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</si>
  <si>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</si>
  <si>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</si>
  <si>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</si>
  <si>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</si>
  <si>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</si>
  <si>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</si>
  <si>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</si>
  <si>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</si>
  <si>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</si>
  <si>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</si>
  <si>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</si>
  <si>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</si>
  <si>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</si>
  <si>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</si>
  <si>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</si>
  <si>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</si>
  <si>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</si>
  <si>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</si>
  <si>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</si>
  <si>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</si>
  <si>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</si>
  <si>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</si>
  <si>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</si>
  <si>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</si>
  <si>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</si>
  <si>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</si>
  <si>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</si>
  <si>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</si>
  <si>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</si>
  <si>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</si>
  <si>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</si>
  <si>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</si>
  <si>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</si>
  <si>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</si>
  <si>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</si>
  <si>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</si>
  <si>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</si>
  <si>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</si>
  <si>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</si>
  <si>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</si>
  <si>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</si>
  <si>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</si>
  <si>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</si>
  <si>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</si>
  <si>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</si>
  <si>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</si>
  <si>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</si>
  <si>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</si>
  <si>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</si>
  <si>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</si>
  <si>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</si>
  <si>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</si>
  <si>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</si>
  <si>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</si>
  <si>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</si>
  <si>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</si>
  <si>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</si>
  <si>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</si>
  <si>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</si>
  <si>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</si>
  <si>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</si>
  <si>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</si>
  <si>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</si>
  <si>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</si>
  <si>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</si>
  <si>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</si>
  <si>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</si>
  <si>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</si>
  <si>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</si>
  <si>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</si>
  <si>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</si>
  <si>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</si>
  <si>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</si>
  <si>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</si>
  <si>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</si>
  <si>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</si>
  <si>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</si>
  <si>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</si>
  <si>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</si>
  <si>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</si>
  <si>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</si>
  <si>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</si>
  <si>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</si>
  <si>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</si>
  <si>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</si>
  <si>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</si>
  <si>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</si>
  <si>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</si>
  <si>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</si>
  <si>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</si>
  <si>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</si>
  <si>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</si>
  <si>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</si>
  <si>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</si>
  <si>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</si>
  <si>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</si>
  <si>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</si>
  <si>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</si>
  <si>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</si>
  <si>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</si>
  <si>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</si>
  <si>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</si>
  <si>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</si>
  <si>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</si>
  <si>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</si>
  <si>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</si>
  <si>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</si>
  <si>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</si>
  <si>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</si>
  <si>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</si>
  <si>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</si>
  <si>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</si>
  <si>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</si>
  <si>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</si>
  <si>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</si>
  <si>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</si>
  <si>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</si>
  <si>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</si>
  <si>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</si>
  <si>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</si>
  <si>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</si>
  <si>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</si>
  <si>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</si>
  <si>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</si>
  <si>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</si>
  <si>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</si>
  <si>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</si>
  <si>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</si>
  <si>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</si>
  <si>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</si>
  <si>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</si>
  <si>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</si>
  <si>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</si>
  <si>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</si>
  <si>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</si>
  <si>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</si>
  <si>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</si>
  <si>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</si>
  <si>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</si>
  <si>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</si>
  <si>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</si>
  <si>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</si>
  <si>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</si>
  <si>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</si>
  <si>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</si>
  <si>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</si>
  <si>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</si>
  <si>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</si>
  <si>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</si>
  <si>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</si>
  <si>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</si>
  <si>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</si>
  <si>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</si>
  <si>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</si>
  <si>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</si>
  <si>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</si>
  <si>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</si>
  <si>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</si>
  <si>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</si>
  <si>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</si>
  <si>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</si>
  <si>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</si>
  <si>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</si>
  <si>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</si>
  <si>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</si>
  <si>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</si>
  <si>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</si>
  <si>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</si>
  <si>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</si>
  <si>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</si>
  <si>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</si>
  <si>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</si>
  <si>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</si>
  <si>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</si>
  <si>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</si>
  <si>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</si>
  <si>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</si>
  <si>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</si>
  <si>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</si>
  <si>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</si>
  <si>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</si>
  <si>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</si>
  <si>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</si>
  <si>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</si>
  <si>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</si>
  <si>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</si>
  <si>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</si>
  <si>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</si>
  <si>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</si>
  <si>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</si>
  <si>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</si>
  <si>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</si>
  <si>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</si>
  <si>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</si>
  <si>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</si>
  <si>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</si>
  <si>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</si>
  <si>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</si>
  <si>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</si>
  <si>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</si>
  <si>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</si>
  <si>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</si>
  <si>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</si>
  <si>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</si>
  <si>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</si>
  <si>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</si>
  <si>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</si>
  <si>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</si>
  <si>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</si>
  <si>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</si>
  <si>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</si>
  <si>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</si>
  <si>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</si>
  <si>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</si>
  <si>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</si>
  <si>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</si>
  <si>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</si>
  <si>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</si>
  <si>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</si>
  <si>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</si>
  <si>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</si>
  <si>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</si>
  <si>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</si>
  <si>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</si>
  <si>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</si>
  <si>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</si>
  <si>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</si>
  <si>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</si>
  <si>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</si>
  <si>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</si>
  <si>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</si>
  <si>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</si>
  <si>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</si>
  <si>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</si>
  <si>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</si>
  <si>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</si>
  <si>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</si>
  <si>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</si>
  <si>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</si>
  <si>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</si>
  <si>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</si>
  <si>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</si>
  <si>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</si>
  <si>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</si>
  <si>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</si>
  <si>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</si>
  <si>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</si>
  <si>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</si>
  <si>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</si>
  <si>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</si>
  <si>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</si>
  <si>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</si>
  <si>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</si>
  <si>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</si>
  <si>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</si>
  <si>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</si>
  <si>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</si>
  <si>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</si>
  <si>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</si>
  <si>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</si>
  <si>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</si>
  <si>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</si>
  <si>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</si>
  <si>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</si>
  <si>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</si>
  <si>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</si>
  <si>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</si>
  <si>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</si>
  <si>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</si>
  <si>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</si>
  <si>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</si>
  <si>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</si>
  <si>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</si>
  <si>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</si>
  <si>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</si>
  <si>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</si>
  <si>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</si>
  <si>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</si>
  <si>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</si>
  <si>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</si>
  <si>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</si>
  <si>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</si>
  <si>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</si>
  <si>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</si>
  <si>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</si>
  <si>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</si>
  <si>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</si>
  <si>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</si>
  <si>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</si>
  <si>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</si>
  <si>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</si>
  <si>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</si>
  <si>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</si>
  <si>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</si>
  <si>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</si>
  <si>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</si>
  <si>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</si>
  <si>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</si>
  <si>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</si>
  <si>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</si>
  <si>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</si>
  <si>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</si>
  <si>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</si>
  <si>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</si>
  <si>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</si>
  <si>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</si>
  <si>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</si>
  <si>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</si>
  <si>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</si>
  <si>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</si>
  <si>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</si>
  <si>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</si>
  <si>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</si>
  <si>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</si>
  <si>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</si>
  <si>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</si>
  <si>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</si>
  <si>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</si>
  <si>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</si>
  <si>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</si>
  <si>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</si>
  <si>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</si>
  <si>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</si>
  <si>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</si>
  <si>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</si>
  <si>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</si>
  <si>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</si>
  <si>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</si>
  <si>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</si>
  <si>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</si>
  <si>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</si>
  <si>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</si>
  <si>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</si>
  <si>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</si>
  <si>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</si>
  <si>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</si>
  <si>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</si>
  <si>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</si>
  <si>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</si>
  <si>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</si>
  <si>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</si>
  <si>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</si>
  <si>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</si>
  <si>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</si>
  <si>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</si>
  <si>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</si>
  <si>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</si>
  <si>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</si>
  <si>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</si>
  <si>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</si>
  <si>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</si>
  <si>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</si>
  <si>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</si>
  <si>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</si>
  <si>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</si>
  <si>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</si>
  <si>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</si>
  <si>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</si>
  <si>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</si>
  <si>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</si>
  <si>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</si>
  <si>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</si>
  <si>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</si>
  <si>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</si>
  <si>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</si>
  <si>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</si>
  <si>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</si>
  <si>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</si>
  <si>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</si>
  <si>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</si>
  <si>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</si>
  <si>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</si>
  <si>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</si>
  <si>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</si>
  <si>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</si>
  <si>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</si>
  <si>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</si>
  <si>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</si>
  <si>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</si>
  <si>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</si>
  <si>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</si>
  <si>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</si>
  <si>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</si>
  <si>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</si>
  <si>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</si>
  <si>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</si>
  <si>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</si>
  <si>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</si>
  <si>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</si>
  <si>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</si>
  <si>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</si>
  <si>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</si>
  <si>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</si>
  <si>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</si>
  <si>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</si>
  <si>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</si>
  <si>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</si>
  <si>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</si>
  <si>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</si>
  <si>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</si>
  <si>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</si>
  <si>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</si>
  <si>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</si>
  <si>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</si>
  <si>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</si>
  <si>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</si>
  <si>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</si>
  <si>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</si>
  <si>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</si>
  <si>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</si>
  <si>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</si>
  <si>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</si>
  <si>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</si>
  <si>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</si>
  <si>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</si>
  <si>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</si>
  <si>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</si>
  <si>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</si>
  <si>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</si>
  <si>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</si>
  <si>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</si>
  <si>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</si>
  <si>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</si>
  <si>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</si>
  <si>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</si>
  <si>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</si>
  <si>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</si>
  <si>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</si>
  <si>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</si>
  <si>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</si>
  <si>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</si>
  <si>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</si>
  <si>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</si>
  <si>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</si>
  <si>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</si>
  <si>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</si>
  <si>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</si>
  <si>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</si>
  <si>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</si>
  <si>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</si>
  <si>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</si>
  <si>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</si>
  <si>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</si>
  <si>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</si>
  <si>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</si>
  <si>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</si>
  <si>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</si>
  <si>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</si>
  <si>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</si>
  <si>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</si>
  <si>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</si>
  <si>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</si>
  <si>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</si>
  <si>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</si>
  <si>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</si>
  <si>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</si>
  <si>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</si>
  <si>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</si>
  <si>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</si>
  <si>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</si>
  <si>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</si>
  <si>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</si>
  <si>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</si>
  <si>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</si>
  <si>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</si>
  <si>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</si>
  <si>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</si>
  <si>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</si>
  <si>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</si>
  <si>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</si>
  <si>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</si>
  <si>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</si>
  <si>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</si>
  <si>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</si>
  <si>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</si>
  <si>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</si>
  <si>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</si>
  <si>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</si>
  <si>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</si>
  <si>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</si>
  <si>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</si>
  <si>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</si>
  <si>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</si>
  <si>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</si>
  <si>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</si>
  <si>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</si>
  <si>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</si>
  <si>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</si>
  <si>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</si>
  <si>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</si>
  <si>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</si>
  <si>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</si>
  <si>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</si>
  <si>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</si>
  <si>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</si>
  <si>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</si>
  <si>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</si>
  <si>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</si>
  <si>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</si>
  <si>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</si>
  <si>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</si>
  <si>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</si>
  <si>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</si>
  <si>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</si>
  <si>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</si>
  <si>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</si>
  <si>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</si>
  <si>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</si>
  <si>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</si>
  <si>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</si>
  <si>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</si>
  <si>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</si>
  <si>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</si>
  <si>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</si>
  <si>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</si>
  <si>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</si>
  <si>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</si>
  <si>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</si>
  <si>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</si>
  <si>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</si>
  <si>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</si>
  <si>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</si>
  <si>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</si>
  <si>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</si>
  <si>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</si>
  <si>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</si>
  <si>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</si>
  <si>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</si>
  <si>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</si>
  <si>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</si>
  <si>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</si>
  <si>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</si>
  <si>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</si>
  <si>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</si>
  <si>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</si>
  <si>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</si>
  <si>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</si>
  <si>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</si>
  <si>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</si>
  <si>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</si>
  <si>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</si>
  <si>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</si>
  <si>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</si>
  <si>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</si>
  <si>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</si>
  <si>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</si>
  <si>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</si>
  <si>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</si>
  <si>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</si>
  <si>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</si>
  <si>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</si>
  <si>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</si>
  <si>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</si>
  <si>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</si>
  <si>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</si>
  <si>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</si>
  <si>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</si>
  <si>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</si>
  <si>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</si>
  <si>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</si>
  <si>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</si>
  <si>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</si>
  <si>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</si>
  <si>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</si>
  <si>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</si>
  <si>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</si>
  <si>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</si>
  <si>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</si>
  <si>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</si>
  <si>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</si>
  <si>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</si>
  <si>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</si>
  <si>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</si>
  <si>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</si>
  <si>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</si>
  <si>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</si>
  <si>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</si>
  <si>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</si>
  <si>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</si>
  <si>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</si>
  <si>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</si>
  <si>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</si>
  <si>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</si>
  <si>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</si>
  <si>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</si>
  <si>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</si>
  <si>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</si>
  <si>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</si>
  <si>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</si>
  <si>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</si>
  <si>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</si>
  <si>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</si>
  <si>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</si>
  <si>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</si>
  <si>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</si>
  <si>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</si>
  <si>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</si>
  <si>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</si>
  <si>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</si>
  <si>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</si>
  <si>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</si>
  <si>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</si>
  <si>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</si>
  <si>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</si>
  <si>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</si>
  <si>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</si>
  <si>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</si>
  <si>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</si>
  <si>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</si>
  <si>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</si>
  <si>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</si>
  <si>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</si>
  <si>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</si>
  <si>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</si>
  <si>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</si>
  <si>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</si>
  <si>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</si>
  <si>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</si>
  <si>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</si>
  <si>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</si>
  <si>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</si>
  <si>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</si>
  <si>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</si>
  <si>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</si>
  <si>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</si>
  <si>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</si>
  <si>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</si>
  <si>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</si>
  <si>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</si>
  <si>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</si>
  <si>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</si>
  <si>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</si>
  <si>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</si>
  <si>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</si>
  <si>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</si>
  <si>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</si>
  <si>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</si>
  <si>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</si>
  <si>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</si>
  <si>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</si>
  <si>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</si>
  <si>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</si>
  <si>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</si>
  <si>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</si>
  <si>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</si>
  <si>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</si>
  <si>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</si>
  <si>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</si>
  <si>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</si>
  <si>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</si>
  <si>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</si>
  <si>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</si>
  <si>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</si>
  <si>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</si>
  <si>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</si>
  <si>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</si>
  <si>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</si>
  <si>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</si>
  <si>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</si>
  <si>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</si>
  <si>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</si>
  <si>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</si>
  <si>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</si>
  <si>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</si>
  <si>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</si>
  <si>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</si>
  <si>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</si>
  <si>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</si>
  <si>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</si>
  <si>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</si>
  <si>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</si>
  <si>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</si>
  <si>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</si>
  <si>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</si>
  <si>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</si>
  <si>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</si>
  <si>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</si>
  <si>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</si>
  <si>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</si>
  <si>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</si>
  <si>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</si>
  <si>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</si>
  <si>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</si>
  <si>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</si>
  <si>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</si>
  <si>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</si>
  <si>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</si>
  <si>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</si>
  <si>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</si>
  <si>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</si>
  <si>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</si>
  <si>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</si>
  <si>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</si>
  <si>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</si>
  <si>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</si>
  <si>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</si>
  <si>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</si>
  <si>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</si>
  <si>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</si>
  <si>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</si>
  <si>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</si>
  <si>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</si>
  <si>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</si>
  <si>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</si>
  <si>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</si>
  <si>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</si>
  <si>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</si>
  <si>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</si>
  <si>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</si>
  <si>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</si>
  <si>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</si>
  <si>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</si>
  <si>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</si>
  <si>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</si>
  <si>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</si>
  <si>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</si>
  <si>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</si>
  <si>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</si>
  <si>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</si>
  <si>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</si>
  <si>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</si>
  <si>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</si>
  <si>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</si>
  <si>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</si>
  <si>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</si>
  <si>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</si>
  <si>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</si>
  <si>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</si>
  <si>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</si>
  <si>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</si>
  <si>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</si>
  <si>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</si>
  <si>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</si>
  <si>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</si>
  <si>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</si>
  <si>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</si>
  <si>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</si>
  <si>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</si>
  <si>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</si>
  <si>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</si>
  <si>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</si>
  <si>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</si>
  <si>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</si>
  <si>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</si>
  <si>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</si>
  <si>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</si>
  <si>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</si>
  <si>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</si>
  <si>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</si>
  <si>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</si>
  <si>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</si>
  <si>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</si>
  <si>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</si>
  <si>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</si>
  <si>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</si>
  <si>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</si>
  <si>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</si>
  <si>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</si>
  <si>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</si>
  <si>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</si>
  <si>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</si>
  <si>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</si>
  <si>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</si>
  <si>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</si>
  <si>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</si>
  <si>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</si>
  <si>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</si>
  <si>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</si>
  <si>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</si>
  <si>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</si>
  <si>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</si>
  <si>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</si>
  <si>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</si>
  <si>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</si>
  <si>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</si>
  <si>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</si>
  <si>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</si>
  <si>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</si>
  <si>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</si>
  <si>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</si>
  <si>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</si>
  <si>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</si>
  <si>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</si>
  <si>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</si>
  <si>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</si>
  <si>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</si>
  <si>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</si>
  <si>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</si>
  <si>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</si>
  <si>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</si>
  <si>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</si>
  <si>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</si>
  <si>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</si>
  <si>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</si>
  <si>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</si>
  <si>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</si>
  <si>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</si>
  <si>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</si>
  <si>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</si>
  <si>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</si>
  <si>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</si>
  <si>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</si>
  <si>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</si>
  <si>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</si>
  <si>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</si>
  <si>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</si>
  <si>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</si>
  <si>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</si>
  <si>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</si>
  <si>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</si>
  <si>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</si>
  <si>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</si>
  <si>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</si>
  <si>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</si>
  <si>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</si>
  <si>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</si>
  <si>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</si>
  <si>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</si>
  <si>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</si>
  <si>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</si>
  <si>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</si>
  <si>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</si>
  <si>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</si>
  <si>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</si>
  <si>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</si>
  <si>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</si>
  <si>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</si>
  <si>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</si>
  <si>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</si>
  <si>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</si>
  <si>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</si>
  <si>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</si>
  <si>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</si>
  <si>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</si>
  <si>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</si>
  <si>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</si>
  <si>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</si>
  <si>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</si>
  <si>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</si>
  <si>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</si>
  <si>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</si>
  <si>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</si>
  <si>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</si>
  <si>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</si>
  <si>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</si>
  <si>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</si>
  <si>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</si>
  <si>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</si>
  <si>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</si>
  <si>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</si>
  <si>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</si>
  <si>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</si>
  <si>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</si>
  <si>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</si>
  <si>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</si>
  <si>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</si>
  <si>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</si>
  <si>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</si>
  <si>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</si>
  <si>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</si>
  <si>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</si>
  <si>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</si>
  <si>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</si>
  <si>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</si>
  <si>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</si>
  <si>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</si>
  <si>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</si>
  <si>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</si>
  <si>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</si>
  <si>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</si>
  <si>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</si>
  <si>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</si>
  <si>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</si>
  <si>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</si>
  <si>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</si>
  <si>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</si>
  <si>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</si>
  <si>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</si>
  <si>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</si>
  <si>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</si>
  <si>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</si>
  <si>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</si>
  <si>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</si>
  <si>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</si>
  <si>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</si>
  <si>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</si>
  <si>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</si>
  <si>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</si>
  <si>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</si>
  <si>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</si>
  <si>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</si>
  <si>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</si>
  <si>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</si>
  <si>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</si>
  <si>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</si>
  <si>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</si>
  <si>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</si>
  <si>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</si>
  <si>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</si>
  <si>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</si>
  <si>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</si>
  <si>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</si>
  <si>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</si>
  <si>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</si>
  <si>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</si>
  <si>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</si>
  <si>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</si>
  <si>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</si>
  <si>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</si>
  <si>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</si>
  <si>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</si>
  <si>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</si>
  <si>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</si>
  <si>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</si>
  <si>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</si>
  <si>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</si>
  <si>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</si>
  <si>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</si>
  <si>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</si>
  <si>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</si>
  <si>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</si>
  <si>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</si>
  <si>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</si>
  <si>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</si>
  <si>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</si>
  <si>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</si>
  <si>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</si>
  <si>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</si>
  <si>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</si>
  <si>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</si>
  <si>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</si>
  <si>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</si>
  <si>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</si>
  <si>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</si>
  <si>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</si>
  <si>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</si>
  <si>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</si>
  <si>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</si>
  <si>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</si>
  <si>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</si>
  <si>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</si>
  <si>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</si>
  <si>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</si>
  <si>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</si>
  <si>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</si>
  <si>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</si>
  <si>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</si>
  <si>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</si>
  <si>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</si>
  <si>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</si>
  <si>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</si>
  <si>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</si>
  <si>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</si>
  <si>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</si>
  <si>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</si>
  <si>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</si>
  <si>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</si>
  <si>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</si>
  <si>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</si>
  <si>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</si>
  <si>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</si>
  <si>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</si>
  <si>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</si>
  <si>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</si>
  <si>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</si>
  <si>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</si>
  <si>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</si>
  <si>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</si>
  <si>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</si>
  <si>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</si>
  <si>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</si>
  <si>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</si>
  <si>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</si>
  <si>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</si>
  <si>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</si>
  <si>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</si>
  <si>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</si>
  <si>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</si>
  <si>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</si>
  <si>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</si>
  <si>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</si>
  <si>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</si>
  <si>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</si>
  <si>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</si>
  <si>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</si>
  <si>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</si>
  <si>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</si>
  <si>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</si>
  <si>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</si>
  <si>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</si>
  <si>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</si>
  <si>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</si>
  <si>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</si>
  <si>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</si>
  <si>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</si>
  <si>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</si>
  <si>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</si>
  <si>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</si>
  <si>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</si>
  <si>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</si>
  <si>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</si>
  <si>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</si>
  <si>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</si>
  <si>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</si>
  <si>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</si>
  <si>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</si>
  <si>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</si>
  <si>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</si>
  <si>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</si>
  <si>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</si>
  <si>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</si>
  <si>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</si>
  <si>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</si>
  <si>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</si>
  <si>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</si>
  <si>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</si>
  <si>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</si>
  <si>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</si>
  <si>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</si>
  <si>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</si>
  <si>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</si>
  <si>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</si>
  <si>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</si>
  <si>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</si>
  <si>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</si>
  <si>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</si>
  <si>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</si>
  <si>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</si>
  <si>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</si>
  <si>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</si>
  <si>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</si>
  <si>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</si>
  <si>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</si>
  <si>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</si>
  <si>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</si>
  <si>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</si>
  <si>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</si>
  <si>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</si>
  <si>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</si>
  <si>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</si>
  <si>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</si>
  <si>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</si>
  <si>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</si>
  <si>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</si>
  <si>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</si>
  <si>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</si>
  <si>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</si>
  <si>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</si>
  <si>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</si>
  <si>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</si>
  <si>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</si>
  <si>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</si>
  <si>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</si>
  <si>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</si>
  <si>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</si>
  <si>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</si>
  <si>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</si>
  <si>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</si>
  <si>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</si>
  <si>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</si>
  <si>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</si>
  <si>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</si>
  <si>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</si>
  <si>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</si>
  <si>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</si>
  <si>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</si>
  <si>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</si>
  <si>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</si>
  <si>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</si>
  <si>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</si>
  <si>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</si>
  <si>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</si>
  <si>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</si>
  <si>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</si>
  <si>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</si>
  <si>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</si>
  <si>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</si>
  <si>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</si>
  <si>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</si>
  <si>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</si>
  <si>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</si>
  <si>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</si>
  <si>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</si>
  <si>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</si>
  <si>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</si>
  <si>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</si>
  <si>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</si>
  <si>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</si>
  <si>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</si>
  <si>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</si>
  <si>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</si>
  <si>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</si>
  <si>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</si>
  <si>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</si>
  <si>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</si>
  <si>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</si>
  <si>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</si>
  <si>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</si>
  <si>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</si>
  <si>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</si>
  <si>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</si>
  <si>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</si>
  <si>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</si>
  <si>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</si>
  <si>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</si>
  <si>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</si>
  <si>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</si>
  <si>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</si>
  <si>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</si>
  <si>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</si>
  <si>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</si>
  <si>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</si>
  <si>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</si>
  <si>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</si>
  <si>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</si>
  <si>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</si>
  <si>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</si>
  <si>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</si>
  <si>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</si>
  <si>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</si>
  <si>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</si>
  <si>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</si>
  <si>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</si>
  <si>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</si>
  <si>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</si>
  <si>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</si>
  <si>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</si>
  <si>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</si>
  <si>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</si>
  <si>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</si>
  <si>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</si>
  <si>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</si>
  <si>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</si>
  <si>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</si>
  <si>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</si>
  <si>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</si>
  <si>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</si>
  <si>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</si>
  <si>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</si>
  <si>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</si>
  <si>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</si>
  <si>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</si>
  <si>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</si>
  <si>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</si>
  <si>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</si>
  <si>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</si>
  <si>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</si>
  <si>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</si>
  <si>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</si>
  <si>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</si>
  <si>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</si>
  <si>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</si>
  <si>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</si>
  <si>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</si>
  <si>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</si>
  <si>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</si>
  <si>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</si>
  <si>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</si>
  <si>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</si>
  <si>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</si>
  <si>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</si>
  <si>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</si>
  <si>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</si>
  <si>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</si>
  <si>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</si>
  <si>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</si>
  <si>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</si>
  <si>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</si>
  <si>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</si>
  <si>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</si>
  <si>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</si>
  <si>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</si>
  <si>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</si>
  <si>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</si>
  <si>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</si>
  <si>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</si>
  <si>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</si>
  <si>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</si>
  <si>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</si>
  <si>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</si>
  <si>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</si>
  <si>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</si>
  <si>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</si>
  <si>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</si>
  <si>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</si>
  <si>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</si>
  <si>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</si>
  <si>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</si>
  <si>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</si>
  <si>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</si>
  <si>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</si>
  <si>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</si>
  <si>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</si>
  <si>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</si>
  <si>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</si>
  <si>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</si>
  <si>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</si>
  <si>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</si>
  <si>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</si>
  <si>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</si>
  <si>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</si>
  <si>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</si>
  <si>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</si>
  <si>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</si>
  <si>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</si>
  <si>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</si>
  <si>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</si>
  <si>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</si>
  <si>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</si>
  <si>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</si>
  <si>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</si>
  <si>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</si>
  <si>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</si>
  <si>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</si>
  <si>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</si>
  <si>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</si>
  <si>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</si>
  <si>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</si>
  <si>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</si>
  <si>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</si>
  <si>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</si>
  <si>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</si>
  <si>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</si>
  <si>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</si>
  <si>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</si>
  <si>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</si>
  <si>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</si>
  <si>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</si>
  <si>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</si>
  <si>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</si>
  <si>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</si>
  <si>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</si>
  <si>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</si>
  <si>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</si>
  <si>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</si>
  <si>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</si>
  <si>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</si>
  <si>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</si>
  <si>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</si>
  <si>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</si>
  <si>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</si>
  <si>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</si>
  <si>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</si>
  <si>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</si>
  <si>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</si>
  <si>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</si>
  <si>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</si>
  <si>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</si>
  <si>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</si>
  <si>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</si>
  <si>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</si>
  <si>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</si>
  <si>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</si>
  <si>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</si>
  <si>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</si>
  <si>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</si>
  <si>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</si>
  <si>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</si>
  <si>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</si>
  <si>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</si>
  <si>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</si>
  <si>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</si>
  <si>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</si>
  <si>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</si>
  <si>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</si>
  <si>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</si>
  <si>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</si>
  <si>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</si>
  <si>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</si>
  <si>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</si>
  <si>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</si>
  <si>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</si>
  <si>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</si>
  <si>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</si>
  <si>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</si>
  <si>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</si>
  <si>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</si>
  <si>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</si>
  <si>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</si>
  <si>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</si>
  <si>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</si>
  <si>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</si>
  <si>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</si>
  <si>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</si>
  <si>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</si>
  <si>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</si>
  <si>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</si>
  <si>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</si>
  <si>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</si>
  <si>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</si>
  <si>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</si>
  <si>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</si>
  <si>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</si>
  <si>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</si>
  <si>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</si>
  <si>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</si>
  <si>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</si>
  <si>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</si>
  <si>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</si>
  <si>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</si>
  <si>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</si>
  <si>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</si>
  <si>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</si>
  <si>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</si>
  <si>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</si>
  <si>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</si>
  <si>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</si>
  <si>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</si>
  <si>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</si>
  <si>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</si>
  <si>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</si>
  <si>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</si>
  <si>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</si>
  <si>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</si>
  <si>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</si>
  <si>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</si>
  <si>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</si>
  <si>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</si>
  <si>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</si>
  <si>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</si>
  <si>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</si>
  <si>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</si>
  <si>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</si>
  <si>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</si>
  <si>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</si>
  <si>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</si>
  <si>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</si>
  <si>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</si>
  <si>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</si>
  <si>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</si>
  <si>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</si>
  <si>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</si>
  <si>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</si>
  <si>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</si>
  <si>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</si>
  <si>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</si>
  <si>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</si>
  <si>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</si>
  <si>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</si>
  <si>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</si>
  <si>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</si>
  <si>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</si>
  <si>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</si>
  <si>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</si>
  <si>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</si>
  <si>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</si>
  <si>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</si>
  <si>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</si>
  <si>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</si>
  <si>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</si>
  <si>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</si>
  <si>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</si>
  <si>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</si>
  <si>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</si>
  <si>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</si>
  <si>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</si>
  <si>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</si>
  <si>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</si>
  <si>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</si>
  <si>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</si>
  <si>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</si>
  <si>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</si>
  <si>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</si>
  <si>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</si>
  <si>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</si>
  <si>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</si>
  <si>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</si>
  <si>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</si>
  <si>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</si>
  <si>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</si>
  <si>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</si>
  <si>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</si>
  <si>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</si>
  <si>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</si>
  <si>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</si>
  <si>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</si>
  <si>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</si>
  <si>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</si>
  <si>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</si>
  <si>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</si>
  <si>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</si>
  <si>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</si>
  <si>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</si>
  <si>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</si>
  <si>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</si>
  <si>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</si>
  <si>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</si>
  <si>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</si>
  <si>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</si>
  <si>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</si>
  <si>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</si>
  <si>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</si>
  <si>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</si>
  <si>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</si>
  <si>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</si>
  <si>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</si>
  <si>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</si>
  <si>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</si>
  <si>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</si>
  <si>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</si>
  <si>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</si>
  <si>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</si>
  <si>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</si>
  <si>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</si>
  <si>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</si>
  <si>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</si>
  <si>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</si>
  <si>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</si>
  <si>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</si>
  <si>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</si>
  <si>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</si>
  <si>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</si>
  <si>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</si>
  <si>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</si>
  <si>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</si>
  <si>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</si>
  <si>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</si>
  <si>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</si>
  <si>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</si>
  <si>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</si>
  <si>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</si>
  <si>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</si>
  <si>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</si>
  <si>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</si>
  <si>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</si>
  <si>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</si>
  <si>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</si>
  <si>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</si>
  <si>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</si>
  <si>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</si>
  <si>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</si>
  <si>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</si>
  <si>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</si>
  <si>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</si>
  <si>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</si>
  <si>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</si>
  <si>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</si>
  <si>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</si>
  <si>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</si>
  <si>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</si>
  <si>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</si>
  <si>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</si>
  <si>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</si>
  <si>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</si>
  <si>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</si>
  <si>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</si>
  <si>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</si>
  <si>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</si>
  <si>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</si>
  <si>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</si>
  <si>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</si>
  <si>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</si>
  <si>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</si>
  <si>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</si>
  <si>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</si>
  <si>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</si>
  <si>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</si>
  <si>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</si>
  <si>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</si>
  <si>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</si>
  <si>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</si>
  <si>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</si>
  <si>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</si>
  <si>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</si>
  <si>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</si>
  <si>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</si>
  <si>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</si>
  <si>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</si>
  <si>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</si>
  <si>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</si>
  <si>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</si>
  <si>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</si>
  <si>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</si>
  <si>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</si>
  <si>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</si>
  <si>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</si>
  <si>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</si>
  <si>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</si>
  <si>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</si>
  <si>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</si>
  <si>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</si>
  <si>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</si>
  <si>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</si>
  <si>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</si>
  <si>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</si>
  <si>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</si>
  <si>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</si>
  <si>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</si>
  <si>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</si>
  <si>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</si>
  <si>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</si>
  <si>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</si>
  <si>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</si>
  <si>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</si>
  <si>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</si>
  <si>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</si>
  <si>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</si>
  <si>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</si>
  <si>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</si>
  <si>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</si>
  <si>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</si>
  <si>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</si>
  <si>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</si>
  <si>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</si>
  <si>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</si>
  <si>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</si>
  <si>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</si>
  <si>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</si>
  <si>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</si>
  <si>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</si>
  <si>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</si>
  <si>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</si>
  <si>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</si>
  <si>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</si>
  <si>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</si>
  <si>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</si>
  <si>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</si>
  <si>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</si>
  <si>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</si>
  <si>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</si>
  <si>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</si>
  <si>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</si>
  <si>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</si>
  <si>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</si>
  <si>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</si>
  <si>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</si>
  <si>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</si>
  <si>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</si>
  <si>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</si>
  <si>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</si>
  <si>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</si>
  <si>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</si>
  <si>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</si>
  <si>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</si>
  <si>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</si>
  <si>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</si>
  <si>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</si>
  <si>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</si>
  <si>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</si>
  <si>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</si>
  <si>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</si>
  <si>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</si>
  <si>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</si>
  <si>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</si>
  <si>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</si>
  <si>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</si>
  <si>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</si>
  <si>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</si>
  <si>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</si>
  <si>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</si>
  <si>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</si>
  <si>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</si>
  <si>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</si>
  <si>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</si>
  <si>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</si>
  <si>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</si>
  <si>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</si>
  <si>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</si>
  <si>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</si>
  <si>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</si>
  <si>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</si>
  <si>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</si>
  <si>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</si>
  <si>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</si>
  <si>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</si>
  <si>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</si>
  <si>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</si>
  <si>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</si>
  <si>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</si>
  <si>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</si>
  <si>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</si>
  <si>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</si>
  <si>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</si>
  <si>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</si>
  <si>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</si>
  <si>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</si>
  <si>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</si>
  <si>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</si>
  <si>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</si>
  <si>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</si>
  <si>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</si>
  <si>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</si>
  <si>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</si>
  <si>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</si>
  <si>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</si>
  <si>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</si>
  <si>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</si>
  <si>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</si>
  <si>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</si>
  <si>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</si>
  <si>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</si>
  <si>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</si>
  <si>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</si>
  <si>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</si>
  <si>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</si>
  <si>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</si>
  <si>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</si>
  <si>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</si>
  <si>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</si>
  <si>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</si>
  <si>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</si>
  <si>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</si>
  <si>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</si>
  <si>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</si>
  <si>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</si>
  <si>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</si>
  <si>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</si>
  <si>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</si>
  <si>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</si>
  <si>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</si>
  <si>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</si>
  <si>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</si>
  <si>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</si>
  <si>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</si>
  <si>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</si>
  <si>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</si>
  <si>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</si>
  <si>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</si>
  <si>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</si>
  <si>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</si>
  <si>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</si>
  <si>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</si>
  <si>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</si>
  <si>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</si>
  <si>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</si>
  <si>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</si>
  <si>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</si>
  <si>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</si>
  <si>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</si>
  <si>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</si>
  <si>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</si>
  <si>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</si>
  <si>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</si>
  <si>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</si>
  <si>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</si>
  <si>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</si>
  <si>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</si>
  <si>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</si>
  <si>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</si>
  <si>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</si>
  <si>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</si>
  <si>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</si>
  <si>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</si>
  <si>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</si>
  <si>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</si>
  <si>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</si>
  <si>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</si>
  <si>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</si>
  <si>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</si>
  <si>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</si>
  <si>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</si>
  <si>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</si>
  <si>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</si>
  <si>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</si>
  <si>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</si>
  <si>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</si>
  <si>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</si>
  <si>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</si>
  <si>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</si>
  <si>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</si>
  <si>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</si>
  <si>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</si>
  <si>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</si>
  <si>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</si>
  <si>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</si>
  <si>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</si>
  <si>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</si>
  <si>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</si>
  <si>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</si>
  <si>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</si>
  <si>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</si>
  <si>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</si>
  <si>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</si>
  <si>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</si>
  <si>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</si>
  <si>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</si>
  <si>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</si>
  <si>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</si>
  <si>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</si>
  <si>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</si>
  <si>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</si>
  <si>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</si>
  <si>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</si>
  <si>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</si>
  <si>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</si>
  <si>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</si>
  <si>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</si>
  <si>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</si>
  <si>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</si>
  <si>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</si>
  <si>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</si>
  <si>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</si>
  <si>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</si>
  <si>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</si>
  <si>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</si>
  <si>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</si>
  <si>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</si>
  <si>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</si>
  <si>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</si>
  <si>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</si>
  <si>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</si>
  <si>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</si>
  <si>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</si>
  <si>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</si>
  <si>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</si>
  <si>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</si>
  <si>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</si>
  <si>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</si>
  <si>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</si>
  <si>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</si>
  <si>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</si>
  <si>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</si>
  <si>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</si>
  <si>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</si>
  <si>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</si>
  <si>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</si>
  <si>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</si>
  <si>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</si>
  <si>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</si>
  <si>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</si>
  <si>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</si>
  <si>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</si>
  <si>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</si>
  <si>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</si>
  <si>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</si>
  <si>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</si>
  <si>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</si>
  <si>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</si>
  <si>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</si>
  <si>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</si>
  <si>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</si>
  <si>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</si>
  <si>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</si>
  <si>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</si>
  <si>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</si>
  <si>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</si>
  <si>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</si>
  <si>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</si>
  <si>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</si>
  <si>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</si>
  <si>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</si>
  <si>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</si>
  <si>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</si>
  <si>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</si>
  <si>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</si>
  <si>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</si>
  <si>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</si>
  <si>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</si>
  <si>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</si>
  <si>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</si>
  <si>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</si>
  <si>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</si>
  <si>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</si>
  <si>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</si>
  <si>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</si>
  <si>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</si>
  <si>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</si>
  <si>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</si>
  <si>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</si>
  <si>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</si>
  <si>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</si>
  <si>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</si>
  <si>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</si>
  <si>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</si>
  <si>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</si>
  <si>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</si>
  <si>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</si>
  <si>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</si>
  <si>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</si>
  <si>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</si>
  <si>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</si>
  <si>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</si>
  <si>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</si>
  <si>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</si>
  <si>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</si>
  <si>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</si>
  <si>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</si>
  <si>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</si>
  <si>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</si>
  <si>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</si>
  <si>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</si>
  <si>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</si>
  <si>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</si>
  <si>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</si>
  <si>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</si>
  <si>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</si>
  <si>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</si>
  <si>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</si>
  <si>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</si>
  <si>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</si>
  <si>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</si>
  <si>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</si>
  <si>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</si>
  <si>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</si>
  <si>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</si>
  <si>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</si>
  <si>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</si>
  <si>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</si>
  <si>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</si>
  <si>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</si>
  <si>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</si>
  <si>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</si>
  <si>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</si>
  <si>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</si>
  <si>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</si>
  <si>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</si>
  <si>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</si>
  <si>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</si>
  <si>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</si>
  <si>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</si>
  <si>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</si>
  <si>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</si>
  <si>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</si>
  <si>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</si>
  <si>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</si>
  <si>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</si>
  <si>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</si>
  <si>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</si>
  <si>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</si>
  <si>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</si>
  <si>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</si>
  <si>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</si>
  <si>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</si>
  <si>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</si>
  <si>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</si>
  <si>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</si>
  <si>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</si>
  <si>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</si>
  <si>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</si>
  <si>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</si>
  <si>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</si>
  <si>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</si>
  <si>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</si>
  <si>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</si>
  <si>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</si>
  <si>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</si>
  <si>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</si>
  <si>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</si>
  <si>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</si>
  <si>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</si>
  <si>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</si>
  <si>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</si>
  <si>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</si>
  <si>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</si>
  <si>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</si>
  <si>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</si>
  <si>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</si>
  <si>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</si>
  <si>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</si>
  <si>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</si>
  <si>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</si>
  <si>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</si>
  <si>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</si>
  <si>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</si>
  <si>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</si>
  <si>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</si>
  <si>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</si>
  <si>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</si>
  <si>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</si>
  <si>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</si>
  <si>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</si>
  <si>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</si>
  <si>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</si>
  <si>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</si>
  <si>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</si>
  <si>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</si>
  <si>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</si>
  <si>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</si>
  <si>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</si>
  <si>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</si>
  <si>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</si>
  <si>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</si>
  <si>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</si>
  <si>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</si>
  <si>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</si>
  <si>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</si>
  <si>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</si>
  <si>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</si>
  <si>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</si>
  <si>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</si>
  <si>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</si>
  <si>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</si>
  <si>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</si>
  <si>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</si>
  <si>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</si>
  <si>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</si>
  <si>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</si>
  <si>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</si>
  <si>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</si>
  <si>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</si>
  <si>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</si>
  <si>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</si>
  <si>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</si>
  <si>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</si>
  <si>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</si>
  <si>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</si>
  <si>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</si>
  <si>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</si>
  <si>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</si>
  <si>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</si>
  <si>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</si>
  <si>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</si>
  <si>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</si>
  <si>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</si>
  <si>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</si>
  <si>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</si>
  <si>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</si>
  <si>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</si>
  <si>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</si>
  <si>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</si>
  <si>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</si>
  <si>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</si>
  <si>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</si>
  <si>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</si>
  <si>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</si>
  <si>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</si>
  <si>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</si>
  <si>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</si>
  <si>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</si>
  <si>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</si>
  <si>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</si>
  <si>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</si>
  <si>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</si>
  <si>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</si>
  <si>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</si>
  <si>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</si>
  <si>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</si>
  <si>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</si>
  <si>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</si>
  <si>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</si>
  <si>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</si>
  <si>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</si>
  <si>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</si>
  <si>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</si>
  <si>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</si>
  <si>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</si>
  <si>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</si>
  <si>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</si>
  <si>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</si>
  <si>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</si>
  <si>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</si>
  <si>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</si>
  <si>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</si>
  <si>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</si>
  <si>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</si>
  <si>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</si>
  <si>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</si>
  <si>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</si>
  <si>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</si>
  <si>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</si>
  <si>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</si>
  <si>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</si>
  <si>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</si>
  <si>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</si>
  <si>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</si>
  <si>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</si>
  <si>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</si>
  <si>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</si>
  <si>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</si>
  <si>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</si>
  <si>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</si>
  <si>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</si>
  <si>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</si>
  <si>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</si>
  <si>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</si>
  <si>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</si>
  <si>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</si>
  <si>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</si>
  <si>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</si>
  <si>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</si>
  <si>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</si>
  <si>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</si>
  <si>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</si>
  <si>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</si>
  <si>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</si>
  <si>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</si>
  <si>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</si>
  <si>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</si>
  <si>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</si>
  <si>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</si>
  <si>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</si>
  <si>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</si>
  <si>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</si>
  <si>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</si>
  <si>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</si>
  <si>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</si>
  <si>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</si>
  <si>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</si>
  <si>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</si>
  <si>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</si>
  <si>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</si>
  <si>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</si>
  <si>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</si>
  <si>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</si>
  <si>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</si>
  <si>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</si>
  <si>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</si>
  <si>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</si>
  <si>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</si>
  <si>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</si>
  <si>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</si>
  <si>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</si>
  <si>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</si>
  <si>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</si>
  <si>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</si>
  <si>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</si>
  <si>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</si>
  <si>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</si>
  <si>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</si>
  <si>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</si>
  <si>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</si>
  <si>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</si>
  <si>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</si>
  <si>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</si>
  <si>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</si>
  <si>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</si>
  <si>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</si>
  <si>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</si>
  <si>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</si>
  <si>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</si>
  <si>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</si>
  <si>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</si>
  <si>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</si>
  <si>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</si>
  <si>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</si>
  <si>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</si>
  <si>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</si>
  <si>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</si>
  <si>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</si>
  <si>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</si>
  <si>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</si>
  <si>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</si>
  <si>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</si>
  <si>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</si>
  <si>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</si>
  <si>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</si>
  <si>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</si>
  <si>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</si>
  <si>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</si>
  <si>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</si>
  <si>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</si>
  <si>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</si>
  <si>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</si>
  <si>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</si>
  <si>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</si>
  <si>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</si>
  <si>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</si>
  <si>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</si>
  <si>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</si>
  <si>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</si>
  <si>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</si>
  <si>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</si>
  <si>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</si>
  <si>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</si>
  <si>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</si>
  <si>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</si>
  <si>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</si>
  <si>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</si>
  <si>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</si>
  <si>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</si>
  <si>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</si>
  <si>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</si>
  <si>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</si>
  <si>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</si>
  <si>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</si>
  <si>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</si>
  <si>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</si>
  <si>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</si>
  <si>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</si>
  <si>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</si>
  <si>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</si>
  <si>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</si>
  <si>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</si>
  <si>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</si>
  <si>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</si>
  <si>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</si>
  <si>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</si>
  <si>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</si>
  <si>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</si>
  <si>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</si>
  <si>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</si>
  <si>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</si>
  <si>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</si>
  <si>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</si>
  <si>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</si>
  <si>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</si>
  <si>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</si>
  <si>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</si>
  <si>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</si>
  <si>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</si>
  <si>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</si>
  <si>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</si>
  <si>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</si>
  <si>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</si>
  <si>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</si>
  <si>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</si>
  <si>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</si>
  <si>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</si>
  <si>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</si>
  <si>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</si>
  <si>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</si>
  <si>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</si>
  <si>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</si>
  <si>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</si>
  <si>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</si>
  <si>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</si>
  <si>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</si>
  <si>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</si>
  <si>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</si>
  <si>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</si>
  <si>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</si>
  <si>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</si>
  <si>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</si>
  <si>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</si>
  <si>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</si>
  <si>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</si>
  <si>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</si>
  <si>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</si>
  <si>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</si>
  <si>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</si>
  <si>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</si>
  <si>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</si>
  <si>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</si>
  <si>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</si>
  <si>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</si>
  <si>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</si>
  <si>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</si>
  <si>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</si>
  <si>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</si>
  <si>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</si>
  <si>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</si>
  <si>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</si>
  <si>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</si>
  <si>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</si>
  <si>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</si>
  <si>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</si>
  <si>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</si>
  <si>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</si>
  <si>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</si>
  <si>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</si>
  <si>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</si>
  <si>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</si>
  <si>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</si>
  <si>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</si>
  <si>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</si>
  <si>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</si>
  <si>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</si>
  <si>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</si>
  <si>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</si>
  <si>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</si>
  <si>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</si>
  <si>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</si>
  <si>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</si>
  <si>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</si>
  <si>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</si>
  <si>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</si>
  <si>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</si>
  <si>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</si>
  <si>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</si>
  <si>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</si>
  <si>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</si>
  <si>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</si>
  <si>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</si>
  <si>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</si>
  <si>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</si>
  <si>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</si>
  <si>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</si>
  <si>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</si>
  <si>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</si>
  <si>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</si>
  <si>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</si>
  <si>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</si>
  <si>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</si>
  <si>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</si>
  <si>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</si>
  <si>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</si>
  <si>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</si>
  <si>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</si>
  <si>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</si>
  <si>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</si>
  <si>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</si>
  <si>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</si>
  <si>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</si>
  <si>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</si>
  <si>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</si>
  <si>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</si>
  <si>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</si>
  <si>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</si>
  <si>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</si>
  <si>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</si>
  <si>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</si>
  <si>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</si>
  <si>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</si>
  <si>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</si>
  <si>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</si>
  <si>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</si>
  <si>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</si>
  <si>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</si>
  <si>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</si>
  <si>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</si>
  <si>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</si>
  <si>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</si>
  <si>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</si>
  <si>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</si>
  <si>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</si>
  <si>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</si>
  <si>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</si>
  <si>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</si>
  <si>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</si>
  <si>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</si>
  <si>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</si>
  <si>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</si>
  <si>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</si>
  <si>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</si>
  <si>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</si>
  <si>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</si>
  <si>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</si>
  <si>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</si>
  <si>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</si>
  <si>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</si>
  <si>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</si>
  <si>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</si>
  <si>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</si>
  <si>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</si>
  <si>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</si>
  <si>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</si>
  <si>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</si>
  <si>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</si>
  <si>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</si>
  <si>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</si>
  <si>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</si>
  <si>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</si>
  <si>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</si>
  <si>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</si>
  <si>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</si>
  <si>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</si>
  <si>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</si>
  <si>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</si>
  <si>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</si>
  <si>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</si>
  <si>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</si>
  <si>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</si>
  <si>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</si>
  <si>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</si>
  <si>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</si>
  <si>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</si>
  <si>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</si>
  <si>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</si>
  <si>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</si>
  <si>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</si>
  <si>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</si>
  <si>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</si>
  <si>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</si>
  <si>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</si>
  <si>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</si>
  <si>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</si>
  <si>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</si>
  <si>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</si>
  <si>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</si>
  <si>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</si>
  <si>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</si>
  <si>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</si>
  <si>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</si>
  <si>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</si>
  <si>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</si>
  <si>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</si>
  <si>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</si>
  <si>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</si>
  <si>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</si>
  <si>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</si>
  <si>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</si>
  <si>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</si>
  <si>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</si>
  <si>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</si>
  <si>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</si>
  <si>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</si>
  <si>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</si>
  <si>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</si>
  <si>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</si>
  <si>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</si>
  <si>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</si>
  <si>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</si>
  <si>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</si>
  <si>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</si>
  <si>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</si>
  <si>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</si>
  <si>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</si>
  <si>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</si>
  <si>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</si>
  <si>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</si>
  <si>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</si>
  <si>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</si>
  <si>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</si>
  <si>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</si>
  <si>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</si>
  <si>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</si>
  <si>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</si>
  <si>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</si>
  <si>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</si>
  <si>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</si>
  <si>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</si>
  <si>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</si>
  <si>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</si>
  <si>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</si>
  <si>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</si>
  <si>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</si>
  <si>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</si>
  <si>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</si>
  <si>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</si>
  <si>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</si>
  <si>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</si>
  <si>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</si>
  <si>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</si>
  <si>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</si>
  <si>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</si>
  <si>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</si>
  <si>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</si>
  <si>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</si>
  <si>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</si>
  <si>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</si>
  <si>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</si>
  <si>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</si>
  <si>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</si>
  <si>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</si>
  <si>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</si>
  <si>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</si>
  <si>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</si>
  <si>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</si>
  <si>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</si>
  <si>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</si>
  <si>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</si>
  <si>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</si>
  <si>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</si>
  <si>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</si>
  <si>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</si>
  <si>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</si>
  <si>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</si>
  <si>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</si>
  <si>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</si>
  <si>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</si>
  <si>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</si>
  <si>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</si>
  <si>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</si>
  <si>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</si>
  <si>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</si>
  <si>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</si>
  <si>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</si>
  <si>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</si>
  <si>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</si>
  <si>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</si>
  <si>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</si>
  <si>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</si>
  <si>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</si>
  <si>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</si>
  <si>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</si>
  <si>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</si>
  <si>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</si>
  <si>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</si>
  <si>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</si>
  <si>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</si>
  <si>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</si>
  <si>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</si>
  <si>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</si>
  <si>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</si>
  <si>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</si>
  <si>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</si>
  <si>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</si>
  <si>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</si>
  <si>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</si>
  <si>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</si>
  <si>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</si>
  <si>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</si>
  <si>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</si>
  <si>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</si>
  <si>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</si>
  <si>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</si>
  <si>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</si>
  <si>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</si>
  <si>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</si>
  <si>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</si>
  <si>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</si>
  <si>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</si>
  <si>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</si>
  <si>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</si>
  <si>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</si>
  <si>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</si>
  <si>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</si>
  <si>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</si>
  <si>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</si>
  <si>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</si>
  <si>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</si>
  <si>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</si>
  <si>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</si>
  <si>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</si>
  <si>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</si>
  <si>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</si>
  <si>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</si>
  <si>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</si>
  <si>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</si>
  <si>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</si>
  <si>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</si>
  <si>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</si>
  <si>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</si>
  <si>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</si>
  <si>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</si>
  <si>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</si>
  <si>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</si>
  <si>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</si>
  <si>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</si>
  <si>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</si>
  <si>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</si>
  <si>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</si>
  <si>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</si>
  <si>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</si>
  <si>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</si>
  <si>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</si>
  <si>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</si>
  <si>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</si>
  <si>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</si>
  <si>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</si>
  <si>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</si>
  <si>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</si>
  <si>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</si>
  <si>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</si>
  <si>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</si>
  <si>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</si>
  <si>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</si>
  <si>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</si>
  <si>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</si>
  <si>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</si>
  <si>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</si>
  <si>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</si>
  <si>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</si>
  <si>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</si>
  <si>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</si>
  <si>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</si>
  <si>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</si>
  <si>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</si>
  <si>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</si>
  <si>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</si>
  <si>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</si>
  <si>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</si>
  <si>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</si>
  <si>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</si>
  <si>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</si>
  <si>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</si>
  <si>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</si>
  <si>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</si>
  <si>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</si>
  <si>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</si>
  <si>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</si>
  <si>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</si>
  <si>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</si>
  <si>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</si>
  <si>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</si>
  <si>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</si>
  <si>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</si>
  <si>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</si>
  <si>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</si>
  <si>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</si>
  <si>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</si>
  <si>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</si>
  <si>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</si>
  <si>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</si>
  <si>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</si>
  <si>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</si>
  <si>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</si>
  <si>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</si>
  <si>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</si>
  <si>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</si>
  <si>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</si>
  <si>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</si>
  <si>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</si>
  <si>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</si>
  <si>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</si>
  <si>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</si>
  <si>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</si>
  <si>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</si>
  <si>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</si>
  <si>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</si>
  <si>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</si>
  <si>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</si>
  <si>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</si>
  <si>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</si>
  <si>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</si>
  <si>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</si>
  <si>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</si>
  <si>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</si>
  <si>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</si>
  <si>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</si>
  <si>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</si>
  <si>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</si>
  <si>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</si>
  <si>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</si>
  <si>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</si>
  <si>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</si>
  <si>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</si>
  <si>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</si>
  <si>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</si>
  <si>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</si>
  <si>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</si>
  <si>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</si>
  <si>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</si>
  <si>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</si>
  <si>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</si>
  <si>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</si>
  <si>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</si>
  <si>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</si>
  <si>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</si>
  <si>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</si>
  <si>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</si>
  <si>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</si>
  <si>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</si>
  <si>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</si>
  <si>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</si>
  <si>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</si>
  <si>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</si>
  <si>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</si>
  <si>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</si>
  <si>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</si>
  <si>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</si>
  <si>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</si>
  <si>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</si>
  <si>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</si>
  <si>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</si>
  <si>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</si>
  <si>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</si>
  <si>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</si>
  <si>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</si>
  <si>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</si>
  <si>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</si>
  <si>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</si>
  <si>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</si>
  <si>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</si>
  <si>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</si>
  <si>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</si>
  <si>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</si>
  <si>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</si>
  <si>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</si>
  <si>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</si>
  <si>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</si>
  <si>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</si>
  <si>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</si>
  <si>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</si>
  <si>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</si>
  <si>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</si>
  <si>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</si>
  <si>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</si>
  <si>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</si>
  <si>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</si>
  <si>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</si>
  <si>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</si>
  <si>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</si>
  <si>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</si>
  <si>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</si>
  <si>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</si>
  <si>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</si>
  <si>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</si>
  <si>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</si>
  <si>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</si>
  <si>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</si>
  <si>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</si>
  <si>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</si>
  <si>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</si>
  <si>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</si>
  <si>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</si>
  <si>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</si>
  <si>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</si>
  <si>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</si>
  <si>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</si>
  <si>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</si>
  <si>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</si>
  <si>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</si>
  <si>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</si>
  <si>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</si>
  <si>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</si>
  <si>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</si>
  <si>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</si>
  <si>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</si>
  <si>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</si>
  <si>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</si>
  <si>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</si>
  <si>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</si>
  <si>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</si>
  <si>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</si>
  <si>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</si>
  <si>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</si>
  <si>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</si>
  <si>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</si>
  <si>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</si>
  <si>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</si>
  <si>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</si>
  <si>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</si>
  <si>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</si>
  <si>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</si>
  <si>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</si>
  <si>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</si>
  <si>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</si>
  <si>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</si>
  <si>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</si>
  <si>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</si>
  <si>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</si>
  <si>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</si>
  <si>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</si>
  <si>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</si>
  <si>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</si>
  <si>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</si>
  <si>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</si>
  <si>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</si>
  <si>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</si>
  <si>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</si>
  <si>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</si>
  <si>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</si>
  <si>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</si>
  <si>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</si>
  <si>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</si>
  <si>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</si>
  <si>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</si>
  <si>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</si>
  <si>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</si>
  <si>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</si>
  <si>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</si>
  <si>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</si>
  <si>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</si>
  <si>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</si>
  <si>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</si>
  <si>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</si>
  <si>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</si>
  <si>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</si>
  <si>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</si>
  <si>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</si>
  <si>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</si>
  <si>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</si>
  <si>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</si>
  <si>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</si>
  <si>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</si>
  <si>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</si>
  <si>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</si>
  <si>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</si>
  <si>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</si>
  <si>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</si>
  <si>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</si>
  <si>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</si>
  <si>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</si>
  <si>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</si>
  <si>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</si>
  <si>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</si>
  <si>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</si>
  <si>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</si>
  <si>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</si>
  <si>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</si>
  <si>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</si>
  <si>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</si>
  <si>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</si>
  <si>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</si>
  <si>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</si>
  <si>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</si>
  <si>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</si>
  <si>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</si>
  <si>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</si>
  <si>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</si>
  <si>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</si>
  <si>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</si>
  <si>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</si>
  <si>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</si>
  <si>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</si>
  <si>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</si>
  <si>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</si>
  <si>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</si>
  <si>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</si>
  <si>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</si>
  <si>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</si>
  <si>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</si>
  <si>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</si>
  <si>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</si>
  <si>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</si>
  <si>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</si>
  <si>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</si>
  <si>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</si>
  <si>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</si>
  <si>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</si>
  <si>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</si>
  <si>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</si>
  <si>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</si>
  <si>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</si>
  <si>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</si>
  <si>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</si>
  <si>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</si>
  <si>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</si>
  <si>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</si>
  <si>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</si>
  <si>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</si>
  <si>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</si>
  <si>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</si>
  <si>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</si>
  <si>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</si>
  <si>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</si>
  <si>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</si>
  <si>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</si>
  <si>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</si>
  <si>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</si>
  <si>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</si>
  <si>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</si>
  <si>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</si>
  <si>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</si>
  <si>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</si>
  <si>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</si>
  <si>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</si>
  <si>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</si>
  <si>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</si>
  <si>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</si>
  <si>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</si>
  <si>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</si>
  <si>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</si>
  <si>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</si>
  <si>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</si>
  <si>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</si>
  <si>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</si>
  <si>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</si>
  <si>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</si>
  <si>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</si>
  <si>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</si>
  <si>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</si>
  <si>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</si>
  <si>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</si>
  <si>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</si>
  <si>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</si>
  <si>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</si>
  <si>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</si>
  <si>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</si>
  <si>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</si>
  <si>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</si>
  <si>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</si>
  <si>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</si>
  <si>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</si>
  <si>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</si>
  <si>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</si>
  <si>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</si>
  <si>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</si>
  <si>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</si>
  <si>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</si>
  <si>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</si>
  <si>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</si>
  <si>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</si>
  <si>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</si>
  <si>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</si>
  <si>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</si>
  <si>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</si>
  <si>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</si>
  <si>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</si>
  <si>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</si>
  <si>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</si>
  <si>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</si>
  <si>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</si>
  <si>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</si>
  <si>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</si>
  <si>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</si>
  <si>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</si>
  <si>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</si>
  <si>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</si>
  <si>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</si>
  <si>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</si>
  <si>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</si>
  <si>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</si>
  <si>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</si>
  <si>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</si>
  <si>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</si>
  <si>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</si>
  <si>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</si>
  <si>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</si>
  <si>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</si>
  <si>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</si>
  <si>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</si>
  <si>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</si>
  <si>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</si>
  <si>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</si>
  <si>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</si>
  <si>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</si>
  <si>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</si>
  <si>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</si>
  <si>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</si>
  <si>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</si>
  <si>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</si>
  <si>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</si>
  <si>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</si>
  <si>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</si>
  <si>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</si>
  <si>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</si>
  <si>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</si>
  <si>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</si>
  <si>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</si>
  <si>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</si>
  <si>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</si>
  <si>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</si>
  <si>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</si>
  <si>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</si>
  <si>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</si>
  <si>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</si>
  <si>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</si>
  <si>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</si>
  <si>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</si>
  <si>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</si>
  <si>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</si>
  <si>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</si>
  <si>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</si>
  <si>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</si>
  <si>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</si>
  <si>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</si>
  <si>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</si>
  <si>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</si>
  <si>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</si>
  <si>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</si>
  <si>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</si>
  <si>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</si>
  <si>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</si>
  <si>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</si>
  <si>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</si>
  <si>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</si>
  <si>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</si>
  <si>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</si>
  <si>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</si>
  <si>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</si>
  <si>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</si>
  <si>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</si>
  <si>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</si>
  <si>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</si>
  <si>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</si>
  <si>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</si>
  <si>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</si>
  <si>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</si>
  <si>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</si>
  <si>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</si>
  <si>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</si>
  <si>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</si>
  <si>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</si>
  <si>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</si>
  <si>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</si>
  <si>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</si>
  <si>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</si>
  <si>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</si>
  <si>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</si>
  <si>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</si>
  <si>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</si>
  <si>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</si>
  <si>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</si>
  <si>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</si>
  <si>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</si>
  <si>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</si>
  <si>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</si>
  <si>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</si>
  <si>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</si>
  <si>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</si>
  <si>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</si>
  <si>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</si>
  <si>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</si>
  <si>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</si>
  <si>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</si>
  <si>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</si>
  <si>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</si>
  <si>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</si>
  <si>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</si>
  <si>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</si>
  <si>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</si>
  <si>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</si>
  <si>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</si>
  <si>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</si>
  <si>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</si>
  <si>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</si>
  <si>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</si>
  <si>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</si>
  <si>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</si>
  <si>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</si>
  <si>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</si>
  <si>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</si>
  <si>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</si>
  <si>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</si>
  <si>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</si>
  <si>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</si>
  <si>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</si>
  <si>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</si>
  <si>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</si>
  <si>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</si>
  <si>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</si>
  <si>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</si>
  <si>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</si>
  <si>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</si>
  <si>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</si>
  <si>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</si>
  <si>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</si>
  <si>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</si>
  <si>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</si>
  <si>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</si>
  <si>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</si>
  <si>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</si>
  <si>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</si>
  <si>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</si>
  <si>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</si>
  <si>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</si>
  <si>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</si>
  <si>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</si>
  <si>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</si>
  <si>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</si>
  <si>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</si>
  <si>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</si>
  <si>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</si>
  <si>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</si>
  <si>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</si>
  <si>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</si>
  <si>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</si>
  <si>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</si>
  <si>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</si>
  <si>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</si>
  <si>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</si>
  <si>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</si>
  <si>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</si>
  <si>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</si>
  <si>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</si>
  <si>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</si>
  <si>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</si>
  <si>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</si>
  <si>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</si>
  <si>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</si>
  <si>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</si>
  <si>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</si>
  <si>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</si>
  <si>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</si>
  <si>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</si>
  <si>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</si>
  <si>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</si>
  <si>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</si>
  <si>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</si>
  <si>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</si>
  <si>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</si>
  <si>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</si>
  <si>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</si>
  <si>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</si>
  <si>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</si>
  <si>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</si>
  <si>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</si>
  <si>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</si>
  <si>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</si>
  <si>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</si>
  <si>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</si>
  <si>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</si>
  <si>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</si>
  <si>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</si>
  <si>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</si>
  <si>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</si>
  <si>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</si>
  <si>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</si>
  <si>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</si>
  <si>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</si>
  <si>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</si>
  <si>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</si>
  <si>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</si>
  <si>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</si>
  <si>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</si>
  <si>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</si>
  <si>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</si>
  <si>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</si>
  <si>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</si>
  <si>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</si>
  <si>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</si>
  <si>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</si>
  <si>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</si>
  <si>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</si>
  <si>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</si>
  <si>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</si>
  <si>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</si>
  <si>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</si>
  <si>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</si>
  <si>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</si>
  <si>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</si>
  <si>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</si>
  <si>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</si>
  <si>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</si>
  <si>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</si>
  <si>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</si>
  <si>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</si>
  <si>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</si>
  <si>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</si>
  <si>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</si>
  <si>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</si>
  <si>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</si>
  <si>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</si>
  <si>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</si>
  <si>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</si>
  <si>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</si>
  <si>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</si>
  <si>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</si>
  <si>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</si>
  <si>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</si>
  <si>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</si>
  <si>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</si>
  <si>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</si>
  <si>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</si>
  <si>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</si>
  <si>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</si>
  <si>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</si>
  <si>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</si>
  <si>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</si>
  <si>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</si>
  <si>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</si>
  <si>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</si>
  <si>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</si>
  <si>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</si>
  <si>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</si>
  <si>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</si>
  <si>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</si>
  <si>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</si>
  <si>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</si>
  <si>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</si>
  <si>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</si>
  <si>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</si>
  <si>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</si>
  <si>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</si>
  <si>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</si>
  <si>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</si>
  <si>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</si>
  <si>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</si>
  <si>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</si>
  <si>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</si>
  <si>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</si>
  <si>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</si>
  <si>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</si>
  <si>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</si>
  <si>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</si>
  <si>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</si>
  <si>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</si>
  <si>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</si>
  <si>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</si>
  <si>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</si>
  <si>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</si>
  <si>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</si>
  <si>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</si>
  <si>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</si>
  <si>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</si>
  <si>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</si>
  <si>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</si>
  <si>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</si>
  <si>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</si>
  <si>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</si>
  <si>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</si>
  <si>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</si>
  <si>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</si>
  <si>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</si>
  <si>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</si>
  <si>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</si>
  <si>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</si>
  <si>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</si>
  <si>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</si>
  <si>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</si>
  <si>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</si>
  <si>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</si>
  <si>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</si>
  <si>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</si>
  <si>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</si>
  <si>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</si>
  <si>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</si>
  <si>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</si>
  <si>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</si>
  <si>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</si>
  <si>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</si>
  <si>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</si>
  <si>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</si>
  <si>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</si>
  <si>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</si>
  <si>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</si>
  <si>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</si>
  <si>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</si>
  <si>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</si>
  <si>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</si>
  <si>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</si>
  <si>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</si>
  <si>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</si>
  <si>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</si>
  <si>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</si>
  <si>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</si>
  <si>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</si>
  <si>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</si>
  <si>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</si>
  <si>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</si>
  <si>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</si>
  <si>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</si>
  <si>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</si>
  <si>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</si>
  <si>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</si>
  <si>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</si>
  <si>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</si>
  <si>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</si>
  <si>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</si>
  <si>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</si>
  <si>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</si>
  <si>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</si>
  <si>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</si>
  <si>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</si>
  <si>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</si>
  <si>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</si>
  <si>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</si>
  <si>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</si>
  <si>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</si>
  <si>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</si>
  <si>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</si>
  <si>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</si>
  <si>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</si>
  <si>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</si>
  <si>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</si>
  <si>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</si>
  <si>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</si>
  <si>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</si>
  <si>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</si>
  <si>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</si>
  <si>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</si>
  <si>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</si>
  <si>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</si>
  <si>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</si>
  <si>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</si>
  <si>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</si>
  <si>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</si>
  <si>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</si>
  <si>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</si>
  <si>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</si>
  <si>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</si>
  <si>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</si>
  <si>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</si>
  <si>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</si>
  <si>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</si>
  <si>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</si>
  <si>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</si>
  <si>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</si>
  <si>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</si>
  <si>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</si>
  <si>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</si>
  <si>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</si>
  <si>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</si>
  <si>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</si>
  <si>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</si>
  <si>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</si>
  <si>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</si>
  <si>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</si>
  <si>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</si>
  <si>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</si>
  <si>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</si>
  <si>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</si>
  <si>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</si>
  <si>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</si>
  <si>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</si>
  <si>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</si>
  <si>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</si>
  <si>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</si>
  <si>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</si>
  <si>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</si>
  <si>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</si>
  <si>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</si>
  <si>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</si>
  <si>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</si>
  <si>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</si>
  <si>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</si>
  <si>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</si>
  <si>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</si>
  <si>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</si>
  <si>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</si>
  <si>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</si>
  <si>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</si>
  <si>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</si>
  <si>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</si>
  <si>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</si>
  <si>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</si>
  <si>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</si>
  <si>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</si>
  <si>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</si>
  <si>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</si>
  <si>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</si>
  <si>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</si>
  <si>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</si>
  <si>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</si>
  <si>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</si>
  <si>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</si>
  <si>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</si>
  <si>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</si>
  <si>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</si>
  <si>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</si>
  <si>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</si>
  <si>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</si>
  <si>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</si>
  <si>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</si>
  <si>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</si>
  <si>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</si>
  <si>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</si>
  <si>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</si>
  <si>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</si>
  <si>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</si>
  <si>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</si>
  <si>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</si>
  <si>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</si>
  <si>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</si>
  <si>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</si>
  <si>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</si>
  <si>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</si>
  <si>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</si>
  <si>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</si>
  <si>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</si>
  <si>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</si>
  <si>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</si>
  <si>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</si>
  <si>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</si>
  <si>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</si>
  <si>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</si>
  <si>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</si>
  <si>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</si>
  <si>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</si>
  <si>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</si>
  <si>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</si>
  <si>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</si>
  <si>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</si>
  <si>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</si>
  <si>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</si>
  <si>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</si>
  <si>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</si>
  <si>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</si>
  <si>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</si>
  <si>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</si>
  <si>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</si>
  <si>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</si>
  <si>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</si>
  <si>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</si>
  <si>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</si>
  <si>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</si>
  <si>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</si>
  <si>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</si>
  <si>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</si>
  <si>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</si>
  <si>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</si>
  <si>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</si>
  <si>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</si>
  <si>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</si>
  <si>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</si>
  <si>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</si>
  <si>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</si>
  <si>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</si>
  <si>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</si>
  <si>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</si>
  <si>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</si>
  <si>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</si>
  <si>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</si>
  <si>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</si>
  <si>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</si>
  <si>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</si>
  <si>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</si>
  <si>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</si>
  <si>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</si>
  <si>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</si>
  <si>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</si>
  <si>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</si>
  <si>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</si>
  <si>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</si>
  <si>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</si>
  <si>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</si>
  <si>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</si>
  <si>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</si>
  <si>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</si>
  <si>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</si>
  <si>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</si>
  <si>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</si>
  <si>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</si>
  <si>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</si>
  <si>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</si>
  <si>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</si>
  <si>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</si>
  <si>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</si>
  <si>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</si>
  <si>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</si>
  <si>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</si>
  <si>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</si>
  <si>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</si>
  <si>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</si>
  <si>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</si>
  <si>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</si>
  <si>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</si>
  <si>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</si>
  <si>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</si>
  <si>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</si>
  <si>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</si>
  <si>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</si>
  <si>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</si>
  <si>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</si>
  <si>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</si>
  <si>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</si>
  <si>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</si>
  <si>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</si>
  <si>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</si>
  <si>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</si>
  <si>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</si>
  <si>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</si>
  <si>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</si>
  <si>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</si>
  <si>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</si>
  <si>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</si>
  <si>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</si>
  <si>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</si>
  <si>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</si>
  <si>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</si>
  <si>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</si>
  <si>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</si>
  <si>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</si>
  <si>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</si>
  <si>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</si>
  <si>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</si>
  <si>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</si>
  <si>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</si>
  <si>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</si>
  <si>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</si>
  <si>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</si>
  <si>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</si>
  <si>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</si>
  <si>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</si>
  <si>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</si>
  <si>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</si>
  <si>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</si>
  <si>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</si>
  <si>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</si>
  <si>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</si>
  <si>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</si>
  <si>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</si>
  <si>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</si>
  <si>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</si>
  <si>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</si>
  <si>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</si>
  <si>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</si>
  <si>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</si>
  <si>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</si>
  <si>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</si>
  <si>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</si>
  <si>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</si>
  <si>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</si>
  <si>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</si>
  <si>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</si>
  <si>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</si>
  <si>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</si>
  <si>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</si>
  <si>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</si>
  <si>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</si>
  <si>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</si>
  <si>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</si>
  <si>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</si>
  <si>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</si>
  <si>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</si>
  <si>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</si>
  <si>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</si>
  <si>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</si>
  <si>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</si>
  <si>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</si>
  <si>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</si>
  <si>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</si>
  <si>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</si>
  <si>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</si>
  <si>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</si>
  <si>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</si>
  <si>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</si>
  <si>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</si>
  <si>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</si>
  <si>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</si>
  <si>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</si>
  <si>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</si>
  <si>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</si>
  <si>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</si>
  <si>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</si>
  <si>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</si>
  <si>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</si>
  <si>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</si>
  <si>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</si>
  <si>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</si>
  <si>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</si>
  <si>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</si>
  <si>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</si>
  <si>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</si>
  <si>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</si>
  <si>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</si>
  <si>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</si>
  <si>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</si>
  <si>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</si>
  <si>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</si>
  <si>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</si>
  <si>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</si>
  <si>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</si>
  <si>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</si>
  <si>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</si>
  <si>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</si>
  <si>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</si>
  <si>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</si>
  <si>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</si>
  <si>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</si>
  <si>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</si>
  <si>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</si>
  <si>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</si>
  <si>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</si>
  <si>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</si>
  <si>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</si>
  <si>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</si>
  <si>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</si>
  <si>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</si>
  <si>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</si>
  <si>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</si>
  <si>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</si>
  <si>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</si>
  <si>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</si>
  <si>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</si>
  <si>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</si>
  <si>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</si>
  <si>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</si>
  <si>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</si>
  <si>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</si>
  <si>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</si>
  <si>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</si>
  <si>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</si>
  <si>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</si>
  <si>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</si>
  <si>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</si>
  <si>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</si>
  <si>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</si>
  <si>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</si>
  <si>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</si>
  <si>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</si>
  <si>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</si>
  <si>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</si>
  <si>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</si>
  <si>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</si>
  <si>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</si>
  <si>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</si>
  <si>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</si>
  <si>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</si>
  <si>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</si>
  <si>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</si>
  <si>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</si>
  <si>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</si>
  <si>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</si>
  <si>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</si>
  <si>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</si>
  <si>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</si>
  <si>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</si>
  <si>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</si>
  <si>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</si>
  <si>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</si>
  <si>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</si>
  <si>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</si>
  <si>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</si>
  <si>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</si>
  <si>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</si>
  <si>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</si>
  <si>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</si>
  <si>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</si>
  <si>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</si>
  <si>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</si>
  <si>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</si>
  <si>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</si>
  <si>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</si>
  <si>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</si>
  <si>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</si>
  <si>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</si>
  <si>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</si>
  <si>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</si>
  <si>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</si>
  <si>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</si>
  <si>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</si>
  <si>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</si>
  <si>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</si>
  <si>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</si>
  <si>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</si>
  <si>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</si>
  <si>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</si>
  <si>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</si>
  <si>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</si>
  <si>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</si>
  <si>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</si>
  <si>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</si>
  <si>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</si>
  <si>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</si>
  <si>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</si>
  <si>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</si>
  <si>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</si>
  <si>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</si>
  <si>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</si>
  <si>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</si>
  <si>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</si>
  <si>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</si>
  <si>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</si>
  <si>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</si>
  <si>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</si>
  <si>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</si>
  <si>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</si>
  <si>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</si>
  <si>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</si>
  <si>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</si>
  <si>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</si>
  <si>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</si>
  <si>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</si>
  <si>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</si>
  <si>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</si>
  <si>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</si>
  <si>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</si>
  <si>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</si>
  <si>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</si>
  <si>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</si>
  <si>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</si>
  <si>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</si>
  <si>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</si>
  <si>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</si>
  <si>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</si>
  <si>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</si>
  <si>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</si>
  <si>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</si>
  <si>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</si>
  <si>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</si>
  <si>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</si>
  <si>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</si>
  <si>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</si>
  <si>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</si>
  <si>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</si>
  <si>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</si>
  <si>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</si>
  <si>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</si>
  <si>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</si>
  <si>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</si>
  <si>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</si>
  <si>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</si>
  <si>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</si>
  <si>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</si>
  <si>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</si>
  <si>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</si>
  <si>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</si>
  <si>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</si>
  <si>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</si>
  <si>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</si>
  <si>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</si>
  <si>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</si>
  <si>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</si>
  <si>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</si>
  <si>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</si>
  <si>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</si>
  <si>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</si>
  <si>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</si>
  <si>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</si>
  <si>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</si>
  <si>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</si>
  <si>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</si>
  <si>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</si>
  <si>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</si>
  <si>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</si>
  <si>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</si>
  <si>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</si>
  <si>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</si>
  <si>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</si>
  <si>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</si>
  <si>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</si>
  <si>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</si>
  <si>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</si>
  <si>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</si>
  <si>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</si>
  <si>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</si>
  <si>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</si>
  <si>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</si>
  <si>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</si>
  <si>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</si>
  <si>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</si>
  <si>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</si>
  <si>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</si>
  <si>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</si>
  <si>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</si>
  <si>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</si>
  <si>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</si>
  <si>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</si>
  <si>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</si>
  <si>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</si>
  <si>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</si>
  <si>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</si>
  <si>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</si>
  <si>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</si>
  <si>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</si>
  <si>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</si>
  <si>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</si>
  <si>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</si>
  <si>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</si>
  <si>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</si>
  <si>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</si>
  <si>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</si>
  <si>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</si>
  <si>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</si>
  <si>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</si>
  <si>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</si>
  <si>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</si>
  <si>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</si>
  <si>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</si>
  <si>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</si>
  <si>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</si>
  <si>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</si>
  <si>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</si>
  <si>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</si>
  <si>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</si>
  <si>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</si>
  <si>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</si>
  <si>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</si>
  <si>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</si>
  <si>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</si>
  <si>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</si>
  <si>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</si>
  <si>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</si>
  <si>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</si>
  <si>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</si>
  <si>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</si>
  <si>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</si>
  <si>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</si>
  <si>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</si>
  <si>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</si>
  <si>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</si>
  <si>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</si>
  <si>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</si>
  <si>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</si>
  <si>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</si>
  <si>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</si>
  <si>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</si>
  <si>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</si>
  <si>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</si>
  <si>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</si>
  <si>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</si>
  <si>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</si>
  <si>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</si>
  <si>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</si>
  <si>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</si>
  <si>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</si>
  <si>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</si>
  <si>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</si>
  <si>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</si>
  <si>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</si>
  <si>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</si>
  <si>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</si>
  <si>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</si>
  <si>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</si>
  <si>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</si>
  <si>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</si>
  <si>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</si>
  <si>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</si>
  <si>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</si>
  <si>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</si>
  <si>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</si>
  <si>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</si>
  <si>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</si>
  <si>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</si>
  <si>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</si>
  <si>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</si>
  <si>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</si>
  <si>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</si>
  <si>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</si>
  <si>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</si>
  <si>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</si>
  <si>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</si>
  <si>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</si>
  <si>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</si>
  <si>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</si>
  <si>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</si>
  <si>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</si>
  <si>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</si>
  <si>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</si>
  <si>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</si>
  <si>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</si>
  <si>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</si>
  <si>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</si>
  <si>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</si>
  <si>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</si>
  <si>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</si>
  <si>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</si>
  <si>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</si>
  <si>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</si>
  <si>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</si>
  <si>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</si>
  <si>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</si>
  <si>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</si>
  <si>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</si>
  <si>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</si>
  <si>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</si>
  <si>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</si>
  <si>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</si>
  <si>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</si>
  <si>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</si>
  <si>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</si>
  <si>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</si>
  <si>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</si>
  <si>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</si>
  <si>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</si>
  <si>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</si>
  <si>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</si>
  <si>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</si>
  <si>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</si>
  <si>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</si>
  <si>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</si>
  <si>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</si>
  <si>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</si>
  <si>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</si>
  <si>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</si>
  <si>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</si>
  <si>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</si>
  <si>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</si>
  <si>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</si>
  <si>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</si>
  <si>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</si>
  <si>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</si>
  <si>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</si>
  <si>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</si>
  <si>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</si>
  <si>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</si>
  <si>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</si>
  <si>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</si>
  <si>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</si>
  <si>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</si>
  <si>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</si>
  <si>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</si>
  <si>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</si>
  <si>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</si>
  <si>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</si>
  <si>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</si>
  <si>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</si>
  <si>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</si>
  <si>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</si>
  <si>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</si>
  <si>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</si>
  <si>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</si>
  <si>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</si>
  <si>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</si>
  <si>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</si>
  <si>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</si>
  <si>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</si>
  <si>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</si>
  <si>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</si>
  <si>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</si>
  <si>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</si>
  <si>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</si>
  <si>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</si>
  <si>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</si>
  <si>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</si>
  <si>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</si>
  <si>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</si>
  <si>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</si>
  <si>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</si>
  <si>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</si>
  <si>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</si>
  <si>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</si>
  <si>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</si>
  <si>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</si>
  <si>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</si>
  <si>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</si>
  <si>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</si>
  <si>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</si>
  <si>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</si>
  <si>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</si>
  <si>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</si>
  <si>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</si>
  <si>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</si>
  <si>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</si>
  <si>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</si>
  <si>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</si>
  <si>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</si>
  <si>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</si>
  <si>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</si>
  <si>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</si>
  <si>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</si>
  <si>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</si>
  <si>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</si>
  <si>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</si>
  <si>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</si>
  <si>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</si>
  <si>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</si>
  <si>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</si>
  <si>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</si>
  <si>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</si>
  <si>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</si>
  <si>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</si>
  <si>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</si>
  <si>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</si>
  <si>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</si>
  <si>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</si>
  <si>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</si>
  <si>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</si>
  <si>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</si>
  <si>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</si>
  <si>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</si>
  <si>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</si>
  <si>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</si>
  <si>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</si>
  <si>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</si>
  <si>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</si>
  <si>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</si>
  <si>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</si>
  <si>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</si>
  <si>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</si>
  <si>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</si>
  <si>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</si>
  <si>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</si>
  <si>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</si>
  <si>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</si>
  <si>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</si>
  <si>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</si>
  <si>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</si>
  <si>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</si>
  <si>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</si>
  <si>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</si>
  <si>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</si>
  <si>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</si>
  <si>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</si>
  <si>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</si>
  <si>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</si>
  <si>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</si>
  <si>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</si>
  <si>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</si>
  <si>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</si>
  <si>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</si>
  <si>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</si>
  <si>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</si>
  <si>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</si>
  <si>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</si>
  <si>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</si>
  <si>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</si>
  <si>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</si>
  <si>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</si>
  <si>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</si>
  <si>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</si>
  <si>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</si>
  <si>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</si>
  <si>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</si>
  <si>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</si>
  <si>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</si>
  <si>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</si>
  <si>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</si>
  <si>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</si>
  <si>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</si>
  <si>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</si>
  <si>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</si>
  <si>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</si>
  <si>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</si>
  <si>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</si>
  <si>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</si>
  <si>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</si>
  <si>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</si>
  <si>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</si>
  <si>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</si>
  <si>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</si>
  <si>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</si>
  <si>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</si>
  <si>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</si>
  <si>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</si>
  <si>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</si>
  <si>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</si>
  <si>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</si>
  <si>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</si>
  <si>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</si>
  <si>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</si>
  <si>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</si>
  <si>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</si>
  <si>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</si>
  <si>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</si>
  <si>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</si>
  <si>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</si>
  <si>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</si>
  <si>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</si>
  <si>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</si>
  <si>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</si>
  <si>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</si>
  <si>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</si>
  <si>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</si>
  <si>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</si>
  <si>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</si>
  <si>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</si>
  <si>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</si>
  <si>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</si>
  <si>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</si>
  <si>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</si>
  <si>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</si>
  <si>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</si>
  <si>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</si>
  <si>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</si>
  <si>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</si>
  <si>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</si>
  <si>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</si>
  <si>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</si>
  <si>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</si>
  <si>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</si>
  <si>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</si>
  <si>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</si>
  <si>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</si>
  <si>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</si>
  <si>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</si>
  <si>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</si>
  <si>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</si>
  <si>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</si>
  <si>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</si>
  <si>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</si>
  <si>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</si>
  <si>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</si>
  <si>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</si>
  <si>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</si>
  <si>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</si>
  <si>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</si>
  <si>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</si>
  <si>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</si>
  <si>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</si>
  <si>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</si>
  <si>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</si>
  <si>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</si>
  <si>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</si>
  <si>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</si>
  <si>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</si>
  <si>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</si>
  <si>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</si>
  <si>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</si>
  <si>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</si>
  <si>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</si>
  <si>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</si>
  <si>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</si>
  <si>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</si>
  <si>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</si>
  <si>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</si>
  <si>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</si>
  <si>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</si>
  <si>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</si>
  <si>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</si>
  <si>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</si>
  <si>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</si>
  <si>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</si>
  <si>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</si>
  <si>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</si>
  <si>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</si>
  <si>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</si>
  <si>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</si>
  <si>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</si>
  <si>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</si>
  <si>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</si>
  <si>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</si>
  <si>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</si>
  <si>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</si>
  <si>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</si>
  <si>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</si>
  <si>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</si>
  <si>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</si>
  <si>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</si>
  <si>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</si>
  <si>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</si>
  <si>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</si>
  <si>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</si>
  <si>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</si>
  <si>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</si>
  <si>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</si>
  <si>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</si>
  <si>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</si>
  <si>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</si>
  <si>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</si>
  <si>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</si>
  <si>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</si>
  <si>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</si>
  <si>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</si>
  <si>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</si>
  <si>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</si>
  <si>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</si>
  <si>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</si>
  <si>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</si>
  <si>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</si>
  <si>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</si>
  <si>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</si>
  <si>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</si>
  <si>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</si>
  <si>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</si>
  <si>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</si>
  <si>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</si>
  <si>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</si>
  <si>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</si>
  <si>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</si>
  <si>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</si>
  <si>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</si>
  <si>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</si>
  <si>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</si>
  <si>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</si>
  <si>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</si>
  <si>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</si>
  <si>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</si>
  <si>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</si>
  <si>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</si>
  <si>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</si>
  <si>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</si>
  <si>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</si>
  <si>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</si>
  <si>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</si>
  <si>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</si>
  <si>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</si>
  <si>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</si>
  <si>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</si>
  <si>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</si>
  <si>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</si>
  <si>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</si>
  <si>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</si>
  <si>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</si>
  <si>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</si>
  <si>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</si>
  <si>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</si>
  <si>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</si>
  <si>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</si>
  <si>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</si>
  <si>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</si>
  <si>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</si>
  <si>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</si>
  <si>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</si>
  <si>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</si>
  <si>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</si>
  <si>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</si>
  <si>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</si>
  <si>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</si>
  <si>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</si>
  <si>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</si>
  <si>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</si>
  <si>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</si>
  <si>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</si>
  <si>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</si>
  <si>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</si>
  <si>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</si>
  <si>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</si>
  <si>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</si>
  <si>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</si>
  <si>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</si>
  <si>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</si>
  <si>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</si>
  <si>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</si>
  <si>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</si>
  <si>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</si>
  <si>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</si>
  <si>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</si>
  <si>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</si>
  <si>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</si>
  <si>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</si>
  <si>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</si>
  <si>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</si>
  <si>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</si>
  <si>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</si>
  <si>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</si>
  <si>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</si>
  <si>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</si>
  <si>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</si>
  <si>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</si>
  <si>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</si>
  <si>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</si>
  <si>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</si>
  <si>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</si>
  <si>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</si>
  <si>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</si>
  <si>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</si>
  <si>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</si>
  <si>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</si>
  <si>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</si>
  <si>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</si>
  <si>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</si>
  <si>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</si>
  <si>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</si>
  <si>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</si>
  <si>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</si>
  <si>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</si>
  <si>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</si>
  <si>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</si>
  <si>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</si>
  <si>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</si>
  <si>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</si>
  <si>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</si>
  <si>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</si>
  <si>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</si>
  <si>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</si>
  <si>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</si>
  <si>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</si>
  <si>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</si>
  <si>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</si>
  <si>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</si>
  <si>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</si>
  <si>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</si>
  <si>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</si>
  <si>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</si>
  <si>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</si>
  <si>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</si>
  <si>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</si>
  <si>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</si>
  <si>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</si>
  <si>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</si>
  <si>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</si>
  <si>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</si>
  <si>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</si>
  <si>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</si>
  <si>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</si>
  <si>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</si>
  <si>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</si>
  <si>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</si>
  <si>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</si>
  <si>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</si>
  <si>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</si>
  <si>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</si>
  <si>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</si>
  <si>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</si>
  <si>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</si>
  <si>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</si>
  <si>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</si>
  <si>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</si>
  <si>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</si>
  <si>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</si>
  <si>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</si>
  <si>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</si>
  <si>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</si>
  <si>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</si>
  <si>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</si>
  <si>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</si>
  <si>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</si>
  <si>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</si>
  <si>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</si>
  <si>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</si>
  <si>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</si>
  <si>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</si>
  <si>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</si>
  <si>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</si>
  <si>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</si>
  <si>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</si>
  <si>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</si>
  <si>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</si>
  <si>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</si>
  <si>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</si>
  <si>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</si>
  <si>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</si>
  <si>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</si>
  <si>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</si>
  <si>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</si>
  <si>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</si>
  <si>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</si>
  <si>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</si>
  <si>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</si>
  <si>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</si>
  <si>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</si>
  <si>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</si>
  <si>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</si>
  <si>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</si>
  <si>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</si>
  <si>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</si>
  <si>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</si>
  <si>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</si>
  <si>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</si>
  <si>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</si>
  <si>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</si>
  <si>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</si>
  <si>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</si>
  <si>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</si>
  <si>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</si>
  <si>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</si>
  <si>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</si>
  <si>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</si>
  <si>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</si>
  <si>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</si>
  <si>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</si>
  <si>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</si>
  <si>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</si>
  <si>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</si>
  <si>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</si>
  <si>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</si>
  <si>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</si>
  <si>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</si>
  <si>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</si>
  <si>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</si>
  <si>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</si>
  <si>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</si>
  <si>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</si>
  <si>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</si>
  <si>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</si>
  <si>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</si>
  <si>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</si>
  <si>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</si>
  <si>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</si>
  <si>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</si>
  <si>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</si>
  <si>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</si>
  <si>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</si>
  <si>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</si>
  <si>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</si>
  <si>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</si>
  <si>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</si>
  <si>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</si>
  <si>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</si>
  <si>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</si>
  <si>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</si>
  <si>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</si>
  <si>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</si>
  <si>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</si>
  <si>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</si>
  <si>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</si>
  <si>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</si>
  <si>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</si>
  <si>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</si>
  <si>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</si>
  <si>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</si>
  <si>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</si>
  <si>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</si>
  <si>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</si>
  <si>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</si>
  <si>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</si>
  <si>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</si>
  <si>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</si>
  <si>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</si>
  <si>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</si>
  <si>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</si>
  <si>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</si>
  <si>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</si>
  <si>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</si>
  <si>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</si>
  <si>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</si>
  <si>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</si>
  <si>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</si>
  <si>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</si>
  <si>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</si>
  <si>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</si>
  <si>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</si>
  <si>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</si>
  <si>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</si>
  <si>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</si>
  <si>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</si>
  <si>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</si>
  <si>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</si>
  <si>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</si>
  <si>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</si>
  <si>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</si>
  <si>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</si>
  <si>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</si>
  <si>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</si>
  <si>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</si>
  <si>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</si>
  <si>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</si>
  <si>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</si>
  <si>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</si>
  <si>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</si>
  <si>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</si>
  <si>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</si>
  <si>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</si>
  <si>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</si>
  <si>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</si>
  <si>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</si>
  <si>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</si>
  <si>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</si>
  <si>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</si>
  <si>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</si>
  <si>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</si>
  <si>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</si>
  <si>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</si>
  <si>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</si>
  <si>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</si>
  <si>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</si>
  <si>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</si>
  <si>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</si>
  <si>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</si>
  <si>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</si>
  <si>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</si>
  <si>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</si>
  <si>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</si>
  <si>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</si>
  <si>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</si>
  <si>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</si>
  <si>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</si>
  <si>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</si>
  <si>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</si>
  <si>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</si>
  <si>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</si>
  <si>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</si>
  <si>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</si>
  <si>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</si>
  <si>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</si>
  <si>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</si>
  <si>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</si>
  <si>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</si>
  <si>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</si>
  <si>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</si>
  <si>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</si>
  <si>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</si>
  <si>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</si>
  <si>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</si>
  <si>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</si>
  <si>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</si>
  <si>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</si>
  <si>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</si>
  <si>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</si>
  <si>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</si>
  <si>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</si>
  <si>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</si>
  <si>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</si>
  <si>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</si>
  <si>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</si>
  <si>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</si>
  <si>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</si>
  <si>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</si>
  <si>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</si>
  <si>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</si>
  <si>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</si>
  <si>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</si>
  <si>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</si>
  <si>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</si>
  <si>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</si>
  <si>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</si>
  <si>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</si>
  <si>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</si>
  <si>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</si>
  <si>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</si>
  <si>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</si>
  <si>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</si>
  <si>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</si>
  <si>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</si>
  <si>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</si>
  <si>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</si>
  <si>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</si>
  <si>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</si>
  <si>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</si>
  <si>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</si>
  <si>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</si>
  <si>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</si>
  <si>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</si>
  <si>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</si>
  <si>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</si>
  <si>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</si>
  <si>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</si>
  <si>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</si>
  <si>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</si>
  <si>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</si>
  <si>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</si>
  <si>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</si>
  <si>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</si>
  <si>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</si>
  <si>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</si>
  <si>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</si>
  <si>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</si>
  <si>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</si>
  <si>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</si>
  <si>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</si>
  <si>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</si>
  <si>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</si>
  <si>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</si>
  <si>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</si>
  <si>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</si>
  <si>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</si>
  <si>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</si>
  <si>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</si>
  <si>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</si>
  <si>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</si>
  <si>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</si>
  <si>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</si>
  <si>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</si>
  <si>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</si>
  <si>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</si>
  <si>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</si>
  <si>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</si>
  <si>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</si>
  <si>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</si>
  <si>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</si>
  <si>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</si>
  <si>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</si>
  <si>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</si>
  <si>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</si>
  <si>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</si>
  <si>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</si>
  <si>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</si>
  <si>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</si>
  <si>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</si>
  <si>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</si>
  <si>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</si>
  <si>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</si>
  <si>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</si>
  <si>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</si>
  <si>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</si>
  <si>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</si>
  <si>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</si>
  <si>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</si>
  <si>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</si>
  <si>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</si>
  <si>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</si>
  <si>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</si>
  <si>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</si>
  <si>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</si>
  <si>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</si>
  <si>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</si>
  <si>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</si>
  <si>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</si>
  <si>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</si>
  <si>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</si>
  <si>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</si>
  <si>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</si>
  <si>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</si>
  <si>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</si>
  <si>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</si>
  <si>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</si>
  <si>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</si>
  <si>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</si>
  <si>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</si>
  <si>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</si>
  <si>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</si>
  <si>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</si>
  <si>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</si>
  <si>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</si>
  <si>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</si>
  <si>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</si>
  <si>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</si>
  <si>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</si>
  <si>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</si>
  <si>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</si>
  <si>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</si>
  <si>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</si>
  <si>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</si>
  <si>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</si>
  <si>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</si>
  <si>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</si>
  <si>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</si>
  <si>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</si>
  <si>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</si>
  <si>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</si>
  <si>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</si>
  <si>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</si>
  <si>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</si>
  <si>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</si>
  <si>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</si>
  <si>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</si>
  <si>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</si>
  <si>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</si>
  <si>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</si>
  <si>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</si>
  <si>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</si>
  <si>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</si>
  <si>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</si>
  <si>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</si>
  <si>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</si>
  <si>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</si>
  <si>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</si>
  <si>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</si>
  <si>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</si>
  <si>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</si>
  <si>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</si>
  <si>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</si>
  <si>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</si>
  <si>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</si>
  <si>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</si>
  <si>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</si>
  <si>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</si>
  <si>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</si>
  <si>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</si>
  <si>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</si>
  <si>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</si>
  <si>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</si>
  <si>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</si>
  <si>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</si>
  <si>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</si>
  <si>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</si>
  <si>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</si>
  <si>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</si>
  <si>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</si>
  <si>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</si>
  <si>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</si>
  <si>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</si>
  <si>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</si>
  <si>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</si>
  <si>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</si>
  <si>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</si>
  <si>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</si>
  <si>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</si>
  <si>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</si>
  <si>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</si>
  <si>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</si>
  <si>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</si>
  <si>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</si>
  <si>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</si>
  <si>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</si>
  <si>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</si>
  <si>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</si>
  <si>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</si>
  <si>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</si>
  <si>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</si>
  <si>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</si>
  <si>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</si>
  <si>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</si>
  <si>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</si>
  <si>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</si>
  <si>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</si>
  <si>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</si>
  <si>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</si>
  <si>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</si>
  <si>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</si>
  <si>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</si>
  <si>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</si>
  <si>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</si>
  <si>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</si>
  <si>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</si>
  <si>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</si>
  <si>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</si>
  <si>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</si>
  <si>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</si>
  <si>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</si>
  <si>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</si>
  <si>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</si>
  <si>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</si>
  <si>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</si>
  <si>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</si>
  <si>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</si>
  <si>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</si>
  <si>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</si>
  <si>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</si>
  <si>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</si>
  <si>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</si>
  <si>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</si>
  <si>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</si>
  <si>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</si>
  <si>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</si>
  <si>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</si>
  <si>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</si>
  <si>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</si>
  <si>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</si>
  <si>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</si>
  <si>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</si>
  <si>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</si>
  <si>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</si>
  <si>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</si>
  <si>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</si>
  <si>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</si>
  <si>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</si>
  <si>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</si>
  <si>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</si>
  <si>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</si>
  <si>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</si>
  <si>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</si>
  <si>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</si>
  <si>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</si>
  <si>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</si>
  <si>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</si>
  <si>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</si>
  <si>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</si>
  <si>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</si>
  <si>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</si>
  <si>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</si>
  <si>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</si>
  <si>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</si>
  <si>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</si>
  <si>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</si>
  <si>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</si>
  <si>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</si>
  <si>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</si>
  <si>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</si>
  <si>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</si>
  <si>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</si>
  <si>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</si>
  <si>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</si>
  <si>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</si>
  <si>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</si>
  <si>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</si>
  <si>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</si>
  <si>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</si>
  <si>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</si>
  <si>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</si>
  <si>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</si>
  <si>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</si>
  <si>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</si>
  <si>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</si>
  <si>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</si>
  <si>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</si>
  <si>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</si>
  <si>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</si>
  <si>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</si>
  <si>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</si>
  <si>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</si>
  <si>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</si>
  <si>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</si>
  <si>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</si>
  <si>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</si>
  <si>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</si>
  <si>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</si>
  <si>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</si>
  <si>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</si>
  <si>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</si>
  <si>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</si>
  <si>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</si>
  <si>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</si>
  <si>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</si>
  <si>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</si>
  <si>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</si>
  <si>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</si>
  <si>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</si>
  <si>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</si>
  <si>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</si>
  <si>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</si>
  <si>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</si>
  <si>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</si>
  <si>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</si>
  <si>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</si>
  <si>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</si>
  <si>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</si>
  <si>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</si>
  <si>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</si>
  <si>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</si>
  <si>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</si>
  <si>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</si>
  <si>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</si>
  <si>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</si>
  <si>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</si>
  <si>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</si>
  <si>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</si>
  <si>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</si>
  <si>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</si>
  <si>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</si>
  <si>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</si>
  <si>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</si>
  <si>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</si>
  <si>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</si>
  <si>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</si>
  <si>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</si>
  <si>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</si>
  <si>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</si>
  <si>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</si>
  <si>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</si>
  <si>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</si>
  <si>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</si>
  <si>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</si>
  <si>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</si>
  <si>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</si>
  <si>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</si>
  <si>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</si>
  <si>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</si>
  <si>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</si>
  <si>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</si>
  <si>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</si>
  <si>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</si>
  <si>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</si>
  <si>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</si>
  <si>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</si>
  <si>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</si>
  <si>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</si>
  <si>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</si>
  <si>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</si>
  <si>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</si>
  <si>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</si>
  <si>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</si>
  <si>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</si>
  <si>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</si>
  <si>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</si>
  <si>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</si>
  <si>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</si>
  <si>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</si>
  <si>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</si>
  <si>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</si>
  <si>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</si>
  <si>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</si>
  <si>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</si>
  <si>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</si>
  <si>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</si>
  <si>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</si>
  <si>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</si>
  <si>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</si>
  <si>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</si>
  <si>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</si>
  <si>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</si>
  <si>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</si>
  <si>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</si>
  <si>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</si>
  <si>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</si>
  <si>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</si>
  <si>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</si>
  <si>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</si>
  <si>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</si>
  <si>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</si>
  <si>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</si>
  <si>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</si>
  <si>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</si>
  <si>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</si>
  <si>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</si>
  <si>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</si>
  <si>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</si>
  <si>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</si>
  <si>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</si>
  <si>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</si>
  <si>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</si>
  <si>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</si>
  <si>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</si>
  <si>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</si>
  <si>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</si>
  <si>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</si>
  <si>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</si>
  <si>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</si>
  <si>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</si>
  <si>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</si>
  <si>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</si>
  <si>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</si>
  <si>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</si>
  <si>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</si>
  <si>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</si>
  <si>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</si>
  <si>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</si>
  <si>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</si>
  <si>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</si>
  <si>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</si>
  <si>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</si>
  <si>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</si>
  <si>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</si>
  <si>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</si>
  <si>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</si>
  <si>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</si>
  <si>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</si>
  <si>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</si>
  <si>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</si>
  <si>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</si>
  <si>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</si>
  <si>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</si>
  <si>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</si>
  <si>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</si>
  <si>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</si>
  <si>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</si>
  <si>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</si>
  <si>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</si>
  <si>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</si>
  <si>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</si>
  <si>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</si>
  <si>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</si>
  <si>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</si>
  <si>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</si>
  <si>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</si>
  <si>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</si>
  <si>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</si>
  <si>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</si>
  <si>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</si>
  <si>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</si>
  <si>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</si>
  <si>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</si>
  <si>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</si>
  <si>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</si>
  <si>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</si>
  <si>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</si>
  <si>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</si>
  <si>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</si>
  <si>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</si>
  <si>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</si>
  <si>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</si>
  <si>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</si>
  <si>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</si>
  <si>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</si>
  <si>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</si>
  <si>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</si>
  <si>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</si>
  <si>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</si>
  <si>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</si>
  <si>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</si>
  <si>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</si>
  <si>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</si>
  <si>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</si>
  <si>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</si>
  <si>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</si>
  <si>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</si>
  <si>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</si>
  <si>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</si>
  <si>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</si>
  <si>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</si>
  <si>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</si>
  <si>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</si>
  <si>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</si>
  <si>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</si>
  <si>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</si>
  <si>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</si>
  <si>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</si>
  <si>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</si>
  <si>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</si>
  <si>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</si>
  <si>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</si>
  <si>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</si>
  <si>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</si>
  <si>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</si>
  <si>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</si>
  <si>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</si>
  <si>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</si>
  <si>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</si>
  <si>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</si>
  <si>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</si>
  <si>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</si>
  <si>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</si>
  <si>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</si>
  <si>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</si>
  <si>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</si>
  <si>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</si>
  <si>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</si>
  <si>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</si>
  <si>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</si>
  <si>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</si>
  <si>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</si>
  <si>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</si>
  <si>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</si>
  <si>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</si>
  <si>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</si>
  <si>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</si>
  <si>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</si>
  <si>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</si>
  <si>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</si>
  <si>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</si>
  <si>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</si>
  <si>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</si>
  <si>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</si>
  <si>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</si>
  <si>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</si>
  <si>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</si>
  <si>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</si>
  <si>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</si>
  <si>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</si>
  <si>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</si>
  <si>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</si>
  <si>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</si>
  <si>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</si>
  <si>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</si>
  <si>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</si>
  <si>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</si>
  <si>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</si>
  <si>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</si>
  <si>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</si>
  <si>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</si>
  <si>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</si>
  <si>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</si>
  <si>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</si>
  <si>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</si>
  <si>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</si>
  <si>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</si>
  <si>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</si>
  <si>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</si>
  <si>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</si>
  <si>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</si>
  <si>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</si>
  <si>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</si>
  <si>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</si>
  <si>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</si>
  <si>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</si>
  <si>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</si>
  <si>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</si>
  <si>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</si>
  <si>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</si>
  <si>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</si>
  <si>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</si>
  <si>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</si>
  <si>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</si>
  <si>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</si>
  <si>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</si>
  <si>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</si>
  <si>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</si>
  <si>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</si>
  <si>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</si>
  <si>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</si>
  <si>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</si>
  <si>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</si>
  <si>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</si>
  <si>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</si>
  <si>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</si>
  <si>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</si>
  <si>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</si>
  <si>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</si>
  <si>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</si>
  <si>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</si>
  <si>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</si>
  <si>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</si>
  <si>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</si>
  <si>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</si>
  <si>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</si>
  <si>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</si>
  <si>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</si>
  <si>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</si>
  <si>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</si>
  <si>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</si>
  <si>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</si>
  <si>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</si>
  <si>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</si>
  <si>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</si>
  <si>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</si>
  <si>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</si>
  <si>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</si>
  <si>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</si>
  <si>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</si>
  <si>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</si>
  <si>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</si>
  <si>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</si>
  <si>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</si>
  <si>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</si>
  <si>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</si>
  <si>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</si>
  <si>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</si>
  <si>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</si>
  <si>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</si>
  <si>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</si>
  <si>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</si>
  <si>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</si>
  <si>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</si>
  <si>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</si>
  <si>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</si>
  <si>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</si>
  <si>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</si>
  <si>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</si>
  <si>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</si>
  <si>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</si>
  <si>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</si>
  <si>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</si>
  <si>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</si>
  <si>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</si>
  <si>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</si>
  <si>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</si>
  <si>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</si>
  <si>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</si>
  <si>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</si>
  <si>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</si>
  <si>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</si>
  <si>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</si>
  <si>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</si>
  <si>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</si>
  <si>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</si>
  <si>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</si>
  <si>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</si>
  <si>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</si>
  <si>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</si>
  <si>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</si>
  <si>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</si>
  <si>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</si>
  <si>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</si>
  <si>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</si>
  <si>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</si>
  <si>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</si>
  <si>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</si>
  <si>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</si>
  <si>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</si>
  <si>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</si>
  <si>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</si>
  <si>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</si>
  <si>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</si>
  <si>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</si>
  <si>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</si>
  <si>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</si>
  <si>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</si>
  <si>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</si>
  <si>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</si>
  <si>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</si>
  <si>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</si>
  <si>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</si>
  <si>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</si>
  <si>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</si>
  <si>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</si>
  <si>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</si>
  <si>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</si>
  <si>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</si>
  <si>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</si>
  <si>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</si>
  <si>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</si>
  <si>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</si>
  <si>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</si>
  <si>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</si>
  <si>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</si>
  <si>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</si>
  <si>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</si>
  <si>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</si>
  <si>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</si>
  <si>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</si>
  <si>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</si>
  <si>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</si>
  <si>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</si>
  <si>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</si>
  <si>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</si>
  <si>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</si>
  <si>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</si>
  <si>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</si>
  <si>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</si>
  <si>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</si>
  <si>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</si>
  <si>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</si>
  <si>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</si>
  <si>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</si>
  <si>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</si>
  <si>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</si>
  <si>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</si>
  <si>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</si>
  <si>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</si>
  <si>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</si>
  <si>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</si>
  <si>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</si>
  <si>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</si>
  <si>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</si>
  <si>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</si>
  <si>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</si>
  <si>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</si>
  <si>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</si>
  <si>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</si>
  <si>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</si>
  <si>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</si>
  <si>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</si>
  <si>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</si>
  <si>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</si>
  <si>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</si>
  <si>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</si>
  <si>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</si>
  <si>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</si>
  <si>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</si>
  <si>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</si>
  <si>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</si>
  <si>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</si>
  <si>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</si>
  <si>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</si>
  <si>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</si>
  <si>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</si>
  <si>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</si>
  <si>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</si>
  <si>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</si>
  <si>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</si>
  <si>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</si>
  <si>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</si>
  <si>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</si>
  <si>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</si>
  <si>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</si>
  <si>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</si>
  <si>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</si>
  <si>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</si>
  <si>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</si>
  <si>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</si>
  <si>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</si>
  <si>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</si>
  <si>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</si>
  <si>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</si>
  <si>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</si>
  <si>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</si>
  <si>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</si>
  <si>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</si>
  <si>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</si>
  <si>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</si>
  <si>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</si>
  <si>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</si>
  <si>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</si>
  <si>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</si>
  <si>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</si>
  <si>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</si>
  <si>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</si>
  <si>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</si>
  <si>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</si>
  <si>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</si>
  <si>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</si>
  <si>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</si>
  <si>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</si>
  <si>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</si>
  <si>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</si>
  <si>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</si>
  <si>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</si>
  <si>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</si>
  <si>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</si>
  <si>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</si>
  <si>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</si>
  <si>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</si>
  <si>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</si>
  <si>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</si>
  <si>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</si>
  <si>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</si>
  <si>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</si>
  <si>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</si>
  <si>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</si>
  <si>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</si>
  <si>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</si>
  <si>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</si>
  <si>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</si>
  <si>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</si>
  <si>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</si>
  <si>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</si>
  <si>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</si>
  <si>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</si>
  <si>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</si>
  <si>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</si>
  <si>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</si>
  <si>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</si>
  <si>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</si>
  <si>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</si>
  <si>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</si>
  <si>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</si>
  <si>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</si>
  <si>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</si>
  <si>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</si>
  <si>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</si>
  <si>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</si>
  <si>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</si>
  <si>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</si>
  <si>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</si>
  <si>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</si>
  <si>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</si>
  <si>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</si>
  <si>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</si>
  <si>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</si>
  <si>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</si>
  <si>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</si>
  <si>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</si>
  <si>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</si>
  <si>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</si>
  <si>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</si>
  <si>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</si>
  <si>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</si>
  <si>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</si>
  <si>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</si>
  <si>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</si>
  <si>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</si>
  <si>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</si>
  <si>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</si>
  <si>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</si>
  <si>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</si>
  <si>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</si>
  <si>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</si>
  <si>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</si>
  <si>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</si>
  <si>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</si>
  <si>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</si>
  <si>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</si>
  <si>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</si>
  <si>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</si>
  <si>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</si>
  <si>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</si>
  <si>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</si>
  <si>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</si>
  <si>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</si>
  <si>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</si>
  <si>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</si>
  <si>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</si>
  <si>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</si>
  <si>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</si>
  <si>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</si>
  <si>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</si>
  <si>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</si>
  <si>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</si>
  <si>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</si>
  <si>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</si>
  <si>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</si>
  <si>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</si>
  <si>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</si>
  <si>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</si>
  <si>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</si>
  <si>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</si>
  <si>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</si>
  <si>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</si>
  <si>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</si>
  <si>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</si>
  <si>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</si>
  <si>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</si>
  <si>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</si>
  <si>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</si>
  <si>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</si>
  <si>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</si>
  <si>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</si>
  <si>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</si>
  <si>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</si>
  <si>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</si>
  <si>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</si>
  <si>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</si>
  <si>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</si>
  <si>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</si>
  <si>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</si>
  <si>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</si>
  <si>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</si>
  <si>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</si>
  <si>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</si>
  <si>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</si>
  <si>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</si>
  <si>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</si>
  <si>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</si>
  <si>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</si>
  <si>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</si>
  <si>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</si>
  <si>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</si>
  <si>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</si>
  <si>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</si>
  <si>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</si>
  <si>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</si>
  <si>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</si>
  <si>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</si>
  <si>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</si>
  <si>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</si>
  <si>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</si>
  <si>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</si>
  <si>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</si>
  <si>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</si>
  <si>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</si>
  <si>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</si>
  <si>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</si>
  <si>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</si>
  <si>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</si>
  <si>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</si>
  <si>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</si>
  <si>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</si>
  <si>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</si>
  <si>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</si>
  <si>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</si>
  <si>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</si>
  <si>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</si>
  <si>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</si>
  <si>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</si>
  <si>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</si>
  <si>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</si>
  <si>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</si>
  <si>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</si>
  <si>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</si>
  <si>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</si>
  <si>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</si>
  <si>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</si>
  <si>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</si>
  <si>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</si>
  <si>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</si>
  <si>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</si>
  <si>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</si>
  <si>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</si>
  <si>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</si>
  <si>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</si>
  <si>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</si>
  <si>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</si>
  <si>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</si>
  <si>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</si>
  <si>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</si>
  <si>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</si>
  <si>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</si>
  <si>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</si>
  <si>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</si>
  <si>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</si>
  <si>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</si>
  <si>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</si>
  <si>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</si>
  <si>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</si>
  <si>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</si>
  <si>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</si>
  <si>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</si>
  <si>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</si>
  <si>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</si>
  <si>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</si>
  <si>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</si>
  <si>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</si>
  <si>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</si>
  <si>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</si>
  <si>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</si>
  <si>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</si>
  <si>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</si>
  <si>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</si>
  <si>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</si>
  <si>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</si>
  <si>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</si>
  <si>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</si>
  <si>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</si>
  <si>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</si>
  <si>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</si>
  <si>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</si>
  <si>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</si>
  <si>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</si>
  <si>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</si>
  <si>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</si>
  <si>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</si>
  <si>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</si>
  <si>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</si>
  <si>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</si>
  <si>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</si>
  <si>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</si>
  <si>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</si>
  <si>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</si>
  <si>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</si>
  <si>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</si>
  <si>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</si>
  <si>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</si>
  <si>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</si>
  <si>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</si>
  <si>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</si>
  <si>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</si>
  <si>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</si>
  <si>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</si>
  <si>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</si>
  <si>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</si>
  <si>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</si>
  <si>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</si>
  <si>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</si>
  <si>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</si>
  <si>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</si>
  <si>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</si>
  <si>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</si>
  <si>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</si>
  <si>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</si>
  <si>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</si>
  <si>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</si>
  <si>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</si>
  <si>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</si>
  <si>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</si>
  <si>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</si>
  <si>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</si>
  <si>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</si>
  <si>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</si>
  <si>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</si>
  <si>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</si>
  <si>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</si>
  <si>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</si>
  <si>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</si>
  <si>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</si>
  <si>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</si>
  <si>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</si>
  <si>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</si>
  <si>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</si>
  <si>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</si>
  <si>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</si>
  <si>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</si>
  <si>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</si>
  <si>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</si>
  <si>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</si>
  <si>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</si>
  <si>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</si>
  <si>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</si>
  <si>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</si>
  <si>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</si>
  <si>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</si>
  <si>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</si>
  <si>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</si>
  <si>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</si>
  <si>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</si>
  <si>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</si>
  <si>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</si>
  <si>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</si>
  <si>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</si>
  <si>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</si>
  <si>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</si>
  <si>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</si>
  <si>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</si>
  <si>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</si>
  <si>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</si>
  <si>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</si>
  <si>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</si>
  <si>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</si>
  <si>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</si>
  <si>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</si>
  <si>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</si>
  <si>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</si>
  <si>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</si>
  <si>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</si>
  <si>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</si>
  <si>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</si>
  <si>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</si>
  <si>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</si>
  <si>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</si>
  <si>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</si>
  <si>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</si>
  <si>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</si>
  <si>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</si>
  <si>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</si>
  <si>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</si>
  <si>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</si>
  <si>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</si>
  <si>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</si>
  <si>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</si>
  <si>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</si>
  <si>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</si>
  <si>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</si>
  <si>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</si>
  <si>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</si>
  <si>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</si>
  <si>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</si>
  <si>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</si>
  <si>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</si>
  <si>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</si>
  <si>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</si>
  <si>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</si>
  <si>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</si>
  <si>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</si>
  <si>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</si>
  <si>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</si>
  <si>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</si>
  <si>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</si>
  <si>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</si>
  <si>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</si>
  <si>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</si>
  <si>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</si>
  <si>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</si>
  <si>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</si>
  <si>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</si>
  <si>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</si>
  <si>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</si>
  <si>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</si>
  <si>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</si>
  <si>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</si>
  <si>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</si>
  <si>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</si>
  <si>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</si>
  <si>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</si>
  <si>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</si>
  <si>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</si>
  <si>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</si>
  <si>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</si>
  <si>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</si>
  <si>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</si>
  <si>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</si>
  <si>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</si>
  <si>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</si>
  <si>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</si>
  <si>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</si>
  <si>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</si>
  <si>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</si>
  <si>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</si>
  <si>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</si>
  <si>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</si>
  <si>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</si>
  <si>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</si>
  <si>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</si>
  <si>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</si>
  <si>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</si>
  <si>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</si>
  <si>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</si>
  <si>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</si>
  <si>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</si>
  <si>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</si>
  <si>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</si>
  <si>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</si>
  <si>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</si>
  <si>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</si>
  <si>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</si>
  <si>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</si>
  <si>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</si>
  <si>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</si>
  <si>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</si>
  <si>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</si>
  <si>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</si>
  <si>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</si>
  <si>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</si>
  <si>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</si>
  <si>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</si>
  <si>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</si>
  <si>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</si>
  <si>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</si>
  <si>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</si>
  <si>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</si>
  <si>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</si>
  <si>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</si>
  <si>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</si>
  <si>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</si>
  <si>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</si>
  <si>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</si>
  <si>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</si>
  <si>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</si>
  <si>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</si>
  <si>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</si>
  <si>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</si>
  <si>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</si>
  <si>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</si>
  <si>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</si>
  <si>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</si>
  <si>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</si>
  <si>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</si>
  <si>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</si>
  <si>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</si>
  <si>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</si>
  <si>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</si>
  <si>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</si>
  <si>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</si>
  <si>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</si>
  <si>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</si>
  <si>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</si>
  <si>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</si>
  <si>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</si>
  <si>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</si>
  <si>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</si>
  <si>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</si>
  <si>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</si>
  <si>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</si>
  <si>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</si>
  <si>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</si>
  <si>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</si>
  <si>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</si>
  <si>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</si>
  <si>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</si>
  <si>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</si>
  <si>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</si>
  <si>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</si>
  <si>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</si>
  <si>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</si>
  <si>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</si>
  <si>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</si>
  <si>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</si>
  <si>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</si>
  <si>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</si>
  <si>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</si>
  <si>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</si>
  <si>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</si>
  <si>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</si>
  <si>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</si>
  <si>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</si>
  <si>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</si>
  <si>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</si>
  <si>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</si>
  <si>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</si>
  <si>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</si>
  <si>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</si>
  <si>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</si>
  <si>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</si>
  <si>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</si>
  <si>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</si>
  <si>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</si>
  <si>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</si>
  <si>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</si>
  <si>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</si>
  <si>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</si>
  <si>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</si>
  <si>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</si>
  <si>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</si>
  <si>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</si>
  <si>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</si>
  <si>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</si>
  <si>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</si>
  <si>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</si>
  <si>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</si>
  <si>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</si>
  <si>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</si>
  <si>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</si>
  <si>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</si>
  <si>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</si>
  <si>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</si>
  <si>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</si>
  <si>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</si>
  <si>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</si>
  <si>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</si>
  <si>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</si>
  <si>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</si>
  <si>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</si>
  <si>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</si>
  <si>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</si>
  <si>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</si>
  <si>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</si>
  <si>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</si>
  <si>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</si>
  <si>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</si>
  <si>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</si>
  <si>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</si>
  <si>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</si>
  <si>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</si>
  <si>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</si>
  <si>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</si>
  <si>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</si>
  <si>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</si>
  <si>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</si>
  <si>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</si>
  <si>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</si>
  <si>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</si>
  <si>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</si>
  <si>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</si>
  <si>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</si>
  <si>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</si>
  <si>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</si>
  <si>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</si>
  <si>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</si>
  <si>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</si>
  <si>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</si>
  <si>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</si>
  <si>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</si>
  <si>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</si>
  <si>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</si>
  <si>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</si>
  <si>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</si>
  <si>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</si>
  <si>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</si>
  <si>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</si>
  <si>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</si>
  <si>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</si>
  <si>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</si>
  <si>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</si>
  <si>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</si>
  <si>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</si>
  <si>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</si>
  <si>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</si>
  <si>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</si>
  <si>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</si>
  <si>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</si>
  <si>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</si>
  <si>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</si>
  <si>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</si>
  <si>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</si>
  <si>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</si>
  <si>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</si>
  <si>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</si>
  <si>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</si>
  <si>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</si>
  <si>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</si>
  <si>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</si>
  <si>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</si>
  <si>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</si>
  <si>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</si>
  <si>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</si>
  <si>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</si>
  <si>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</si>
  <si>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</si>
  <si>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</si>
  <si>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</si>
  <si>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</si>
  <si>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</si>
  <si>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</si>
  <si>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</si>
  <si>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</si>
  <si>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</si>
  <si>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</si>
  <si>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</si>
  <si>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</si>
  <si>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</si>
  <si>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</si>
  <si>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</si>
  <si>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</si>
  <si>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</si>
  <si>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</si>
  <si>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</si>
  <si>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</si>
  <si>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</si>
  <si>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</si>
  <si>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</si>
  <si>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</si>
  <si>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</si>
  <si>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</si>
  <si>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</si>
  <si>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</si>
  <si>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</si>
  <si>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</si>
  <si>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</si>
  <si>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</si>
  <si>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</si>
  <si>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</si>
  <si>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</si>
  <si>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</si>
  <si>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</si>
  <si>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</si>
  <si>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</si>
  <si>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</si>
  <si>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</si>
  <si>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</si>
  <si>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</si>
  <si>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</si>
  <si>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</si>
  <si>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</si>
  <si>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</si>
  <si>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</si>
  <si>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</si>
  <si>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</si>
  <si>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</si>
  <si>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</si>
  <si>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</si>
  <si>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</si>
  <si>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</si>
  <si>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</si>
  <si>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</si>
  <si>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</si>
  <si>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</si>
  <si>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</si>
  <si>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</si>
  <si>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</si>
  <si>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</si>
  <si>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</si>
  <si>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</si>
  <si>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</si>
  <si>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</si>
  <si>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</si>
  <si>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</si>
  <si>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</si>
  <si>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</si>
  <si>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</si>
  <si>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</si>
  <si>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</si>
  <si>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</si>
  <si>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</si>
  <si>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</si>
  <si>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</si>
  <si>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</si>
  <si>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</si>
  <si>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</si>
  <si>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</si>
  <si>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</si>
  <si>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</si>
  <si>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</si>
  <si>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</si>
  <si>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</si>
  <si>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</si>
  <si>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</si>
  <si>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</si>
  <si>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</si>
  <si>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</si>
  <si>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</si>
  <si>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</si>
  <si>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</si>
  <si>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</si>
  <si>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</si>
  <si>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</si>
  <si>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</si>
  <si>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</si>
  <si>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</si>
  <si>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</si>
  <si>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</si>
  <si>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</si>
  <si>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</si>
  <si>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</si>
  <si>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</si>
  <si>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</si>
  <si>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</si>
  <si>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</si>
  <si>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</si>
  <si>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</si>
  <si>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</si>
  <si>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</si>
  <si>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</si>
  <si>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</si>
  <si>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</si>
  <si>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</si>
  <si>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</si>
  <si>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</si>
  <si>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</si>
  <si>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</si>
  <si>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</si>
  <si>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</si>
  <si>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</si>
  <si>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</si>
  <si>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</si>
  <si>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</si>
  <si>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</si>
  <si>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</si>
  <si>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</si>
  <si>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</si>
  <si>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</si>
  <si>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</si>
  <si>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</si>
  <si>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</si>
  <si>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</si>
  <si>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</si>
  <si>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</si>
  <si>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</si>
  <si>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</si>
  <si>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</si>
  <si>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</si>
  <si>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</si>
  <si>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</si>
  <si>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</si>
  <si>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</si>
  <si>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</si>
  <si>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</si>
  <si>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</si>
  <si>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</si>
  <si>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</si>
  <si>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</si>
  <si>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</si>
  <si>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</si>
  <si>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</si>
  <si>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</si>
  <si>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</si>
  <si>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</si>
  <si>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</si>
  <si>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</si>
  <si>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</si>
  <si>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</si>
  <si>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</si>
  <si>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</si>
  <si>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</si>
  <si>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</si>
  <si>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</si>
  <si>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</si>
  <si>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</si>
  <si>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</si>
  <si>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</si>
  <si>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</si>
  <si>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</si>
  <si>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</si>
  <si>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</si>
  <si>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</si>
  <si>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</si>
  <si>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</si>
  <si>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</si>
  <si>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</si>
  <si>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</si>
  <si>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</si>
  <si>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</si>
  <si>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</si>
  <si>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</si>
  <si>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</si>
  <si>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</si>
  <si>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</si>
  <si>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</si>
  <si>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</si>
  <si>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</si>
  <si>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</si>
  <si>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</si>
  <si>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</si>
  <si>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</si>
  <si>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</si>
  <si>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</si>
  <si>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</si>
  <si>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</si>
  <si>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</si>
  <si>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</si>
  <si>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</si>
  <si>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</si>
  <si>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</si>
  <si>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</si>
  <si>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</si>
  <si>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</si>
  <si>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</si>
  <si>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</si>
  <si>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</si>
  <si>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</si>
  <si>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</si>
  <si>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</si>
  <si>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</si>
  <si>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</si>
  <si>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</si>
  <si>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</si>
  <si>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</si>
  <si>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</si>
  <si>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</si>
  <si>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</si>
  <si>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</si>
  <si>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</si>
  <si>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</si>
  <si>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</si>
  <si>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</si>
  <si>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</si>
  <si>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</si>
  <si>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</si>
  <si>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</si>
  <si>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</si>
  <si>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</si>
  <si>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</si>
  <si>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</si>
  <si>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</si>
  <si>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</si>
  <si>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</si>
  <si>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</si>
  <si>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</si>
  <si>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</si>
  <si>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</si>
  <si>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</si>
  <si>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</si>
  <si>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</si>
  <si>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</si>
  <si>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</si>
  <si>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</si>
  <si>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</si>
  <si>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</si>
  <si>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</si>
  <si>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</si>
  <si>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</si>
  <si>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</si>
  <si>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</si>
  <si>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</si>
  <si>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</si>
  <si>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</si>
  <si>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</si>
  <si>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</si>
  <si>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</si>
  <si>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</si>
  <si>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</si>
  <si>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</si>
  <si>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</si>
  <si>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</si>
  <si>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</si>
  <si>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</si>
  <si>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</si>
  <si>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</si>
  <si>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</si>
  <si>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</si>
  <si>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</si>
  <si>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</si>
  <si>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</si>
  <si>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</si>
  <si>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</si>
  <si>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</si>
  <si>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</si>
  <si>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</si>
  <si>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</si>
  <si>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</si>
  <si>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</si>
  <si>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</si>
  <si>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</si>
  <si>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</si>
  <si>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</si>
  <si>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</si>
  <si>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</si>
  <si>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</si>
  <si>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</si>
  <si>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</si>
  <si>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</si>
  <si>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</si>
  <si>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</si>
  <si>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</si>
  <si>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</si>
  <si>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</si>
  <si>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</si>
  <si>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</si>
  <si>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</si>
  <si>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</si>
  <si>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</si>
  <si>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</si>
  <si>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</si>
  <si>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</si>
  <si>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</si>
  <si>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</si>
  <si>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</si>
  <si>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</si>
  <si>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</si>
  <si>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</si>
  <si>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</si>
  <si>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</si>
  <si>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</si>
  <si>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</si>
  <si>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</si>
  <si>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</si>
  <si>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</si>
  <si>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</si>
  <si>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</si>
  <si>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</si>
  <si>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</si>
  <si>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</si>
  <si>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</si>
  <si>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</si>
  <si>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</si>
  <si>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</si>
  <si>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</si>
  <si>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</si>
  <si>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</si>
  <si>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</si>
  <si>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</si>
  <si>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</si>
  <si>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</si>
  <si>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</si>
  <si>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</si>
  <si>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</si>
  <si>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</si>
  <si>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</si>
  <si>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</si>
  <si>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</si>
  <si>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</si>
  <si>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</si>
  <si>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</si>
  <si>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</si>
  <si>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</si>
  <si>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</si>
  <si>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</si>
  <si>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</si>
  <si>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</si>
  <si>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</si>
  <si>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</si>
  <si>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</si>
  <si>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</si>
  <si>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</si>
  <si>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</si>
  <si>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</si>
  <si>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</si>
  <si>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</si>
  <si>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</si>
  <si>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</si>
  <si>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</si>
  <si>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</si>
  <si>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</si>
  <si>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</si>
  <si>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</si>
  <si>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</si>
  <si>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</si>
  <si>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</si>
  <si>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</si>
  <si>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</si>
  <si>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</si>
  <si>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</si>
  <si>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</si>
  <si>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</si>
  <si>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</si>
  <si>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</si>
  <si>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</si>
  <si>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</si>
  <si>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</si>
  <si>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</si>
  <si>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</si>
  <si>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</si>
  <si>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</si>
  <si>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</si>
  <si>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</si>
  <si>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</si>
  <si>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</si>
  <si>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</si>
  <si>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</si>
  <si>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</si>
  <si>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</si>
  <si>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</si>
  <si>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</si>
  <si>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</si>
  <si>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</si>
  <si>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</si>
  <si>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</si>
  <si>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</si>
  <si>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</si>
  <si>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</si>
  <si>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</si>
  <si>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</si>
  <si>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</si>
  <si>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</si>
  <si>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</si>
  <si>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</si>
  <si>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</si>
  <si>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</si>
  <si>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</si>
  <si>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</si>
  <si>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</si>
  <si>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</si>
  <si>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</si>
  <si>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</si>
  <si>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</si>
  <si>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</si>
  <si>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</si>
  <si>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</si>
  <si>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</si>
  <si>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</si>
  <si>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</si>
  <si>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</si>
  <si>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</si>
  <si>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</si>
  <si>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</si>
  <si>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</si>
  <si>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</si>
  <si>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</si>
  <si>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</si>
  <si>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</si>
  <si>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</si>
  <si>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</si>
  <si>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</si>
  <si>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</si>
  <si>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</si>
  <si>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</si>
  <si>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</si>
  <si>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</si>
  <si>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</si>
  <si>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</si>
  <si>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</si>
  <si>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</si>
  <si>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</si>
  <si>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</si>
  <si>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</si>
  <si>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</si>
  <si>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</si>
  <si>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</si>
  <si>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</si>
  <si>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</si>
  <si>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</si>
  <si>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</si>
  <si>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</si>
  <si>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</si>
  <si>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</si>
  <si>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</si>
  <si>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</si>
  <si>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</si>
  <si>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</si>
  <si>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</si>
  <si>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</si>
  <si>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</si>
  <si>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</si>
  <si>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</si>
  <si>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</si>
  <si>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</si>
  <si>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</si>
  <si>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</si>
  <si>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</si>
  <si>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</si>
  <si>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</si>
  <si>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</si>
  <si>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</si>
  <si>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</si>
  <si>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</si>
  <si>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</si>
  <si>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</si>
  <si>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</si>
  <si>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</si>
  <si>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</si>
  <si>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</si>
  <si>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</si>
  <si>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</si>
  <si>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</si>
  <si>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</si>
  <si>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</si>
  <si>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</si>
  <si>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</si>
  <si>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</si>
  <si>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</si>
  <si>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</si>
  <si>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</si>
  <si>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</si>
  <si>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</si>
  <si>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</si>
  <si>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</si>
  <si>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</si>
  <si>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</si>
  <si>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</si>
  <si>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</si>
  <si>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</si>
  <si>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</si>
  <si>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</si>
  <si>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</si>
  <si>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</si>
  <si>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</si>
  <si>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</si>
  <si>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</si>
  <si>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</si>
  <si>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</si>
  <si>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</si>
  <si>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</si>
  <si>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</si>
  <si>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</si>
  <si>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</si>
  <si>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</si>
  <si>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</si>
  <si>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</si>
  <si>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</si>
  <si>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</si>
  <si>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</si>
  <si>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</si>
  <si>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</si>
  <si>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</si>
  <si>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</si>
  <si>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</si>
  <si>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</si>
  <si>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</si>
  <si>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</si>
  <si>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</si>
  <si>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</si>
  <si>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</si>
  <si>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</si>
  <si>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</si>
  <si>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</si>
  <si>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</si>
  <si>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</si>
  <si>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</si>
  <si>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</si>
  <si>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</si>
  <si>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</si>
  <si>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</si>
  <si>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</si>
  <si>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</si>
  <si>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</si>
  <si>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</si>
  <si>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</si>
  <si>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</si>
  <si>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</si>
  <si>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</si>
  <si>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</si>
  <si>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</si>
  <si>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</si>
  <si>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</si>
  <si>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</si>
  <si>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</si>
  <si>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</si>
  <si>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</si>
  <si>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</si>
  <si>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</si>
  <si>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</si>
  <si>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</si>
  <si>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</si>
  <si>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</si>
  <si>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</si>
  <si>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</si>
  <si>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</si>
  <si>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</si>
  <si>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</si>
  <si>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</si>
  <si>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</si>
  <si>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</si>
  <si>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</si>
  <si>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</si>
  <si>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</si>
  <si>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</si>
  <si>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</si>
  <si>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</si>
  <si>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</si>
  <si>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</si>
  <si>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</si>
  <si>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</si>
  <si>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</si>
  <si>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</si>
  <si>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</si>
  <si>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</si>
  <si>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</si>
  <si>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</si>
  <si>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</si>
  <si>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</si>
  <si>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</si>
  <si>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</si>
  <si>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</si>
  <si>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</si>
  <si>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</si>
  <si>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</si>
  <si>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</si>
  <si>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</si>
  <si>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</si>
  <si>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</si>
  <si>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</si>
  <si>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</si>
  <si>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</si>
  <si>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</si>
  <si>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</si>
  <si>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</si>
  <si>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</si>
  <si>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</si>
  <si>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</si>
  <si>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</si>
  <si>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</si>
  <si>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</si>
  <si>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</si>
  <si>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</si>
  <si>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</si>
  <si>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</si>
  <si>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</si>
  <si>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</si>
  <si>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</si>
  <si>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</si>
  <si>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</si>
  <si>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</si>
  <si>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</si>
  <si>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</si>
  <si>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</si>
  <si>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</si>
  <si>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</si>
  <si>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</si>
  <si>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</si>
  <si>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</si>
  <si>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</si>
  <si>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</si>
  <si>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</si>
  <si>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</si>
  <si>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</si>
  <si>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</si>
  <si>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</si>
  <si>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</si>
  <si>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</si>
  <si>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</si>
  <si>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</si>
  <si>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</si>
  <si>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</si>
  <si>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</si>
  <si>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</si>
  <si>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</si>
  <si>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</si>
  <si>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</si>
  <si>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</si>
  <si>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</si>
  <si>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</si>
  <si>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</si>
  <si>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</si>
  <si>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</si>
  <si>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</si>
  <si>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</si>
  <si>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</si>
  <si>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</si>
  <si>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</si>
  <si>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</si>
  <si>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</si>
  <si>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</si>
  <si>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</si>
  <si>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</si>
  <si>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</si>
  <si>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</si>
  <si>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</si>
  <si>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</si>
  <si>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</si>
  <si>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</si>
  <si>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</si>
  <si>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</si>
  <si>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</si>
  <si>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</si>
  <si>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</si>
  <si>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</si>
  <si>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</si>
  <si>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</si>
  <si>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</si>
  <si>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</si>
  <si>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</si>
  <si>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</si>
  <si>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</si>
  <si>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</si>
  <si>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</si>
  <si>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</si>
  <si>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</si>
  <si>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</si>
  <si>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</si>
  <si>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</si>
  <si>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</si>
  <si>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</si>
  <si>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</si>
  <si>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</si>
  <si>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</si>
  <si>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</si>
  <si>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</si>
  <si>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</si>
  <si>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</si>
  <si>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</si>
  <si>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</si>
  <si>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</si>
  <si>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</si>
  <si>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</si>
  <si>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</si>
  <si>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</si>
  <si>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</si>
  <si>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</si>
  <si>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</si>
  <si>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</si>
  <si>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</si>
  <si>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</si>
  <si>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</si>
  <si>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</si>
  <si>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</si>
  <si>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</si>
  <si>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</si>
  <si>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</si>
  <si>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</si>
  <si>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</si>
  <si>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</si>
  <si>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</si>
  <si>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</si>
  <si>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</si>
  <si>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</si>
  <si>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</si>
  <si>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</si>
  <si>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</si>
  <si>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</si>
  <si>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</si>
  <si>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</si>
  <si>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</si>
  <si>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</si>
  <si>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</si>
  <si>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</si>
  <si>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</si>
  <si>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</si>
  <si>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</si>
  <si>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</si>
  <si>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</si>
  <si>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</si>
  <si>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</si>
  <si>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</si>
  <si>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</si>
  <si>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</si>
  <si>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</si>
  <si>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</si>
  <si>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</si>
  <si>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</si>
  <si>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</si>
  <si>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</si>
  <si>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</si>
  <si>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</si>
  <si>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</si>
  <si>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</si>
  <si>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</si>
  <si>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</si>
  <si>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</si>
  <si>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</si>
  <si>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</si>
  <si>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</si>
  <si>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</si>
  <si>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</si>
  <si>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</si>
  <si>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</si>
  <si>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</si>
  <si>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</si>
  <si>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</si>
  <si>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</si>
  <si>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</si>
  <si>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</si>
  <si>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</si>
  <si>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</si>
  <si>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</si>
  <si>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</si>
  <si>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</si>
  <si>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</si>
  <si>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</si>
  <si>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</si>
  <si>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</si>
  <si>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</si>
  <si>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</si>
  <si>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</si>
  <si>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</si>
  <si>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</si>
  <si>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</si>
  <si>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</si>
  <si>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</si>
  <si>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</si>
  <si>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</si>
  <si>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</si>
  <si>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</si>
  <si>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</si>
  <si>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</si>
  <si>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</si>
  <si>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</si>
  <si>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</si>
  <si>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</si>
  <si>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</si>
  <si>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</si>
  <si>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</si>
  <si>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</si>
  <si>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</si>
  <si>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</si>
  <si>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</si>
  <si>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</si>
  <si>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</si>
  <si>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</si>
  <si>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</si>
  <si>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</si>
  <si>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</si>
  <si>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</si>
  <si>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</si>
  <si>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</si>
  <si>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</si>
  <si>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</si>
  <si>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</si>
  <si>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</si>
  <si>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</si>
  <si>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</si>
  <si>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</si>
  <si>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</si>
  <si>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</si>
  <si>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</si>
  <si>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</si>
  <si>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</si>
  <si>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</si>
  <si>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</si>
  <si>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</si>
  <si>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</si>
  <si>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</si>
  <si>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</si>
  <si>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</si>
  <si>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</si>
  <si>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</si>
  <si>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</si>
  <si>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</si>
  <si>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</si>
  <si>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</si>
  <si>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</si>
  <si>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</si>
  <si>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</si>
  <si>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</si>
  <si>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</si>
  <si>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</si>
  <si>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</si>
  <si>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</si>
  <si>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</si>
  <si>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</si>
  <si>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</si>
  <si>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</si>
  <si>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</si>
  <si>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</si>
  <si>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</si>
  <si>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</si>
  <si>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</si>
  <si>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</si>
  <si>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</si>
  <si>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</si>
  <si>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</si>
  <si>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</si>
  <si>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</si>
  <si>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</si>
  <si>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</si>
  <si>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</si>
  <si>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</si>
  <si>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</si>
  <si>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</si>
  <si>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</si>
  <si>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</si>
  <si>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</si>
  <si>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</si>
  <si>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</si>
  <si>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</si>
  <si>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</si>
  <si>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</si>
  <si>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</si>
  <si>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</si>
  <si>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</si>
  <si>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</si>
  <si>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</si>
  <si>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</si>
  <si>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</si>
  <si>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</si>
  <si>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</si>
  <si>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</si>
  <si>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</si>
  <si>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</si>
  <si>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</si>
  <si>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</si>
  <si>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</si>
  <si>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</si>
  <si>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</si>
  <si>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</si>
  <si>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</si>
  <si>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</si>
  <si>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</si>
  <si>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</si>
  <si>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</si>
  <si>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</si>
  <si>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</si>
  <si>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</si>
  <si>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</si>
  <si>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</si>
  <si>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</si>
  <si>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</si>
  <si>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</si>
  <si>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</si>
  <si>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</si>
  <si>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</si>
  <si>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</si>
  <si>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</si>
  <si>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</si>
  <si>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</si>
  <si>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</si>
  <si>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</si>
  <si>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</si>
  <si>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</si>
  <si>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</si>
  <si>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</si>
  <si>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</si>
  <si>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</si>
  <si>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</si>
  <si>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</si>
  <si>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</si>
  <si>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</si>
  <si>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</si>
  <si>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</si>
  <si>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</si>
  <si>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</si>
  <si>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</si>
  <si>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</si>
  <si>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</si>
  <si>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</si>
  <si>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</si>
  <si>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</si>
  <si>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</si>
  <si>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</si>
  <si>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</si>
  <si>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</si>
  <si>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</si>
  <si>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</si>
  <si>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</si>
  <si>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</si>
  <si>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</si>
  <si>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</si>
  <si>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</si>
  <si>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</si>
  <si>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</si>
  <si>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</si>
  <si>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</si>
  <si>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</si>
  <si>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</si>
  <si>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</si>
  <si>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</si>
  <si>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</si>
  <si>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</si>
  <si>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</si>
  <si>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</si>
  <si>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</si>
  <si>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</si>
  <si>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</si>
  <si>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</si>
  <si>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</si>
  <si>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</si>
  <si>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</si>
  <si>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</si>
  <si>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</si>
  <si>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</si>
  <si>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</si>
  <si>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</si>
  <si>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</si>
  <si>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</si>
  <si>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</si>
  <si>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</si>
  <si>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</si>
  <si>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</si>
  <si>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</si>
  <si>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</si>
  <si>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</si>
  <si>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</si>
  <si>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</si>
  <si>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</si>
  <si>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</si>
  <si>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</si>
  <si>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</si>
  <si>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</si>
  <si>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</si>
  <si>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</si>
  <si>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</si>
  <si>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</si>
  <si>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</si>
  <si>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</si>
  <si>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</si>
  <si>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</si>
  <si>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</si>
  <si>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</si>
  <si>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</si>
  <si>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</si>
  <si>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</si>
  <si>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</si>
  <si>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</si>
  <si>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</si>
  <si>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</si>
  <si>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</si>
  <si>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</si>
  <si>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</si>
  <si>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</si>
  <si>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</si>
  <si>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</si>
  <si>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</si>
  <si>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</si>
  <si>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</si>
  <si>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</si>
  <si>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</si>
  <si>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</si>
  <si>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</si>
  <si>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</si>
  <si>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</si>
  <si>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</si>
  <si>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</si>
  <si>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</si>
  <si>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</si>
  <si>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</si>
  <si>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</si>
  <si>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</si>
  <si>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</si>
  <si>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</si>
  <si>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</si>
  <si>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</si>
  <si>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</si>
  <si>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</si>
  <si>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</si>
  <si>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</si>
  <si>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</si>
  <si>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</si>
  <si>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</si>
  <si>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</si>
  <si>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</si>
  <si>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</si>
  <si>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</si>
  <si>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</si>
  <si>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</si>
  <si>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</si>
  <si>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</si>
  <si>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</si>
  <si>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</si>
  <si>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</si>
  <si>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</si>
  <si>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</si>
  <si>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</si>
  <si>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</si>
  <si>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</si>
  <si>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</si>
  <si>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</si>
  <si>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</si>
  <si>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</si>
  <si>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</si>
  <si>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</si>
  <si>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</si>
  <si>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</si>
  <si>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</si>
  <si>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</si>
  <si>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</si>
  <si>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</si>
  <si>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</si>
  <si>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</si>
  <si>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</si>
  <si>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</si>
  <si>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</si>
  <si>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</si>
  <si>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</si>
  <si>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</si>
  <si>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</si>
  <si>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</si>
  <si>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</si>
  <si>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</si>
  <si>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</si>
  <si>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</si>
  <si>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</si>
  <si>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</si>
  <si>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</si>
  <si>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</si>
  <si>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</si>
  <si>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</si>
  <si>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</si>
  <si>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</si>
  <si>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</si>
  <si>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</si>
  <si>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</si>
  <si>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</si>
  <si>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</si>
  <si>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</si>
  <si>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</si>
  <si>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</si>
  <si>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</si>
  <si>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</si>
  <si>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</si>
  <si>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</si>
  <si>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</si>
  <si>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</si>
  <si>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</si>
  <si>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</si>
  <si>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</si>
  <si>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</si>
  <si>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</si>
  <si>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</si>
  <si>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</si>
  <si>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</si>
  <si>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</si>
  <si>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</si>
  <si>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</si>
  <si>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</si>
  <si>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</si>
  <si>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</si>
  <si>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</si>
  <si>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</si>
  <si>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</si>
  <si>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</si>
  <si>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</si>
  <si>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</si>
  <si>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</si>
  <si>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</si>
  <si>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</si>
  <si>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</si>
  <si>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</si>
  <si>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</si>
  <si>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</si>
  <si>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</si>
  <si>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</si>
  <si>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</si>
  <si>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</si>
  <si>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</si>
  <si>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</si>
  <si>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</si>
  <si>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</si>
  <si>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</si>
  <si>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</si>
  <si>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</si>
  <si>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</si>
  <si>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</si>
  <si>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</si>
  <si>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</si>
  <si>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</si>
  <si>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</si>
  <si>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</si>
  <si>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</si>
  <si>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</si>
  <si>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</si>
  <si>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</si>
  <si>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</si>
  <si>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</si>
  <si>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</si>
  <si>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</si>
  <si>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</si>
  <si>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</si>
  <si>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</si>
  <si>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</si>
  <si>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</si>
  <si>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</si>
  <si>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</si>
  <si>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</si>
  <si>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</si>
  <si>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</si>
  <si>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</si>
  <si>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</si>
  <si>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</si>
  <si>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</si>
  <si>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</si>
  <si>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</si>
  <si>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</si>
  <si>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</si>
  <si>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</si>
  <si>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</si>
  <si>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</si>
  <si>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</si>
  <si>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</si>
  <si>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</si>
  <si>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</si>
  <si>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</si>
  <si>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</si>
  <si>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</si>
  <si>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</si>
  <si>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</si>
  <si>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</si>
  <si>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</si>
  <si>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</si>
  <si>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</si>
  <si>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</si>
  <si>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</si>
  <si>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</si>
  <si>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</si>
  <si>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</si>
  <si>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</si>
  <si>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</si>
  <si>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</si>
  <si>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</si>
  <si>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</si>
  <si>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</si>
  <si>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</si>
  <si>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</si>
  <si>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</si>
  <si>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</si>
  <si>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</si>
  <si>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</si>
  <si>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</si>
  <si>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</si>
  <si>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</si>
  <si>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</si>
  <si>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</si>
  <si>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</si>
  <si>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</si>
  <si>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</si>
  <si>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</si>
  <si>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</si>
  <si>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</si>
  <si>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</si>
  <si>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</si>
  <si>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</si>
  <si>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</si>
  <si>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</si>
  <si>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</si>
  <si>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</si>
  <si>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</si>
  <si>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</si>
  <si>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</si>
  <si>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</si>
  <si>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</si>
  <si>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</si>
  <si>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</si>
  <si>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</si>
  <si>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</si>
  <si>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</si>
  <si>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</si>
  <si>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</si>
  <si>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</si>
  <si>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</si>
  <si>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</si>
  <si>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</si>
  <si>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</si>
  <si>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</si>
  <si>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</si>
  <si>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</si>
  <si>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</si>
  <si>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</si>
  <si>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</si>
  <si>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</si>
  <si>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</si>
  <si>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</si>
  <si>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</si>
  <si>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</si>
  <si>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</si>
  <si>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</si>
  <si>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</si>
  <si>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</si>
  <si>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</si>
  <si>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</si>
  <si>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</si>
  <si>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</si>
  <si>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</si>
  <si>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</si>
  <si>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</si>
  <si>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</si>
  <si>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</si>
  <si>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</si>
  <si>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</si>
  <si>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</si>
  <si>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</si>
  <si>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</si>
  <si>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</si>
  <si>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</si>
  <si>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</si>
  <si>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</si>
  <si>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</si>
  <si>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</si>
  <si>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</si>
  <si>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</si>
  <si>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</si>
  <si>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</si>
  <si>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</si>
  <si>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</si>
  <si>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</si>
  <si>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</si>
  <si>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</si>
  <si>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</si>
  <si>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</si>
  <si>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</si>
  <si>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</si>
  <si>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</si>
  <si>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</si>
  <si>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</si>
  <si>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</si>
  <si>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</si>
  <si>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</si>
  <si>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</si>
  <si>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</si>
  <si>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</si>
  <si>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</si>
  <si>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</si>
  <si>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</si>
  <si>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</si>
  <si>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</si>
  <si>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</si>
  <si>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</si>
  <si>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</si>
  <si>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</si>
  <si>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</si>
  <si>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</si>
  <si>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</si>
  <si>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</si>
  <si>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</si>
  <si>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</si>
  <si>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</si>
  <si>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</si>
  <si>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</si>
  <si>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</si>
  <si>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</si>
  <si>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</si>
  <si>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</si>
  <si>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</si>
  <si>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</si>
  <si>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</si>
  <si>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</si>
  <si>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</si>
  <si>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</si>
  <si>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</si>
  <si>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</si>
  <si>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</si>
  <si>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</si>
  <si>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</si>
  <si>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</si>
  <si>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</si>
  <si>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</si>
  <si>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</si>
  <si>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</si>
  <si>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</si>
  <si>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</si>
  <si>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</si>
  <si>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</si>
  <si>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</si>
  <si>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</si>
  <si>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</si>
  <si>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</si>
  <si>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</si>
  <si>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</si>
  <si>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</si>
  <si>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</si>
  <si>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</si>
  <si>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</si>
  <si>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</si>
  <si>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</si>
  <si>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</si>
  <si>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</si>
  <si>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</si>
  <si>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</si>
  <si>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</si>
  <si>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</si>
  <si>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</si>
  <si>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</si>
  <si>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</si>
  <si>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</si>
  <si>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</si>
  <si>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</si>
  <si>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</si>
  <si>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</si>
  <si>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</si>
  <si>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</si>
  <si>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</si>
  <si>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</si>
  <si>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</si>
  <si>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</si>
  <si>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</si>
  <si>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</si>
  <si>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</si>
  <si>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</si>
  <si>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</si>
  <si>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</si>
  <si>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</si>
  <si>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</si>
  <si>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</si>
  <si>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</si>
  <si>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</si>
  <si>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</si>
  <si>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</si>
  <si>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</si>
  <si>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</si>
  <si>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</si>
  <si>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</si>
  <si>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</si>
  <si>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</si>
  <si>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</si>
  <si>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</si>
  <si>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</si>
  <si>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</si>
  <si>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</si>
  <si>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</si>
  <si>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</si>
  <si>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</si>
  <si>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</si>
  <si>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</si>
  <si>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</si>
  <si>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</si>
  <si>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</si>
  <si>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</si>
  <si>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</si>
  <si>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</si>
  <si>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</si>
  <si>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</si>
  <si>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</si>
  <si>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</si>
  <si>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</si>
  <si>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</si>
  <si>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</si>
  <si>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</si>
  <si>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</si>
  <si>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</si>
  <si>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</si>
  <si>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</si>
  <si>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</si>
  <si>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</si>
  <si>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</si>
  <si>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</si>
  <si>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</si>
  <si>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</si>
  <si>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</si>
  <si>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</si>
  <si>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</si>
  <si>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</si>
  <si>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</si>
  <si>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</si>
  <si>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</si>
  <si>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</si>
  <si>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</si>
  <si>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</si>
  <si>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</si>
  <si>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</si>
  <si>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</si>
  <si>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</si>
  <si>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</si>
  <si>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</si>
  <si>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</si>
  <si>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</si>
  <si>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</si>
  <si>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</si>
  <si>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</si>
  <si>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</si>
  <si>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</si>
  <si>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</si>
  <si>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</si>
  <si>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</si>
  <si>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</si>
  <si>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</si>
  <si>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</si>
  <si>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</si>
  <si>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</si>
  <si>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</si>
  <si>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</si>
  <si>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</si>
  <si>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</si>
  <si>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</si>
  <si>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</si>
  <si>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</si>
  <si>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</si>
  <si>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</si>
  <si>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</si>
  <si>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</si>
  <si>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</si>
  <si>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</si>
  <si>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</si>
  <si>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</si>
  <si>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</si>
  <si>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</si>
  <si>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</si>
  <si>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</si>
  <si>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</si>
  <si>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</si>
  <si>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</si>
  <si>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</si>
  <si>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</si>
  <si>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</si>
  <si>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</si>
  <si>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</si>
  <si>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</si>
  <si>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</si>
  <si>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</si>
  <si>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</si>
  <si>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</si>
  <si>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</si>
  <si>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</si>
  <si>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</si>
  <si>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</si>
  <si>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</si>
  <si>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</si>
  <si>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</si>
  <si>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</si>
  <si>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</si>
  <si>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</si>
  <si>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</si>
  <si>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</si>
  <si>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</si>
  <si>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</si>
  <si>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</si>
  <si>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</si>
  <si>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</si>
  <si>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</si>
  <si>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</si>
  <si>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</si>
  <si>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</si>
  <si>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</si>
  <si>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</si>
  <si>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</si>
  <si>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</si>
  <si>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</si>
  <si>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</si>
  <si>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</si>
  <si>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</si>
  <si>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</si>
  <si>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</si>
  <si>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</si>
  <si>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</si>
  <si>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</si>
  <si>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</si>
  <si>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</si>
  <si>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</si>
  <si>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</si>
  <si>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</si>
  <si>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</si>
  <si>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</si>
  <si>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</si>
  <si>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</si>
  <si>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</si>
  <si>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</si>
  <si>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</si>
  <si>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</si>
  <si>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</si>
  <si>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</si>
  <si>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</si>
  <si>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</si>
  <si>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</si>
  <si>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</si>
  <si>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</si>
  <si>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</si>
  <si>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</si>
  <si>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</si>
  <si>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</si>
  <si>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</si>
  <si>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</si>
  <si>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</si>
  <si>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</si>
  <si>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</si>
  <si>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</si>
  <si>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</si>
  <si>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</si>
  <si>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</si>
  <si>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</si>
  <si>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</si>
  <si>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</si>
  <si>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</si>
  <si>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</si>
  <si>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</si>
  <si>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</si>
  <si>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</si>
  <si>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</si>
  <si>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</si>
  <si>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</si>
  <si>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</si>
  <si>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</si>
  <si>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</si>
  <si>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</si>
  <si>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</si>
  <si>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</si>
  <si>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</si>
  <si>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</si>
  <si>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</si>
  <si>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</si>
  <si>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</si>
  <si>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</si>
  <si>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</si>
  <si>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</si>
  <si>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</si>
  <si>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</si>
  <si>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</si>
  <si>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</si>
  <si>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</si>
  <si>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</si>
  <si>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</si>
  <si>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</si>
  <si>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</si>
  <si>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</si>
  <si>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</si>
  <si>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</si>
  <si>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</si>
  <si>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</si>
  <si>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</si>
  <si>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</si>
  <si>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</si>
  <si>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</si>
  <si>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</si>
  <si>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</si>
  <si>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</si>
  <si>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</si>
  <si>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</si>
  <si>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</si>
  <si>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</si>
  <si>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</si>
  <si>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</si>
  <si>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</si>
  <si>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</si>
  <si>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</si>
  <si>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</si>
  <si>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</si>
  <si>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</si>
  <si>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</si>
  <si>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</si>
  <si>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</si>
  <si>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</si>
  <si>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</si>
  <si>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</si>
  <si>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</si>
  <si>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</si>
  <si>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</si>
  <si>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</si>
  <si>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</si>
  <si>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</si>
  <si>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</si>
  <si>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</si>
  <si>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</si>
  <si>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</si>
  <si>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</si>
  <si>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</si>
  <si>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</si>
  <si>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</si>
  <si>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</si>
  <si>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</si>
  <si>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</si>
  <si>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</si>
  <si>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</si>
  <si>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</si>
  <si>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</si>
  <si>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</si>
  <si>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</si>
  <si>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</si>
  <si>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</si>
  <si>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</si>
  <si>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</si>
  <si>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</si>
  <si>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</si>
  <si>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</si>
  <si>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</si>
  <si>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</si>
  <si>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</si>
  <si>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</si>
  <si>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</si>
  <si>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</si>
  <si>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</si>
  <si>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</si>
  <si>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</si>
  <si>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</si>
  <si>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</si>
  <si>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</si>
  <si>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</si>
  <si>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</si>
  <si>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</si>
  <si>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</si>
  <si>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</si>
  <si>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</si>
  <si>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</si>
  <si>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</si>
  <si>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</si>
  <si>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</si>
  <si>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</si>
  <si>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</si>
  <si>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</si>
  <si>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</si>
  <si>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</si>
  <si>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</si>
  <si>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</si>
  <si>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</si>
  <si>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</si>
  <si>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</si>
  <si>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</si>
  <si>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</si>
  <si>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</si>
  <si>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</si>
  <si>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</si>
  <si>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</si>
  <si>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</si>
  <si>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</si>
  <si>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</si>
  <si>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</si>
  <si>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</si>
  <si>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</si>
  <si>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</si>
  <si>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</si>
  <si>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</si>
  <si>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</si>
  <si>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</si>
  <si>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</si>
  <si>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</si>
  <si>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</si>
  <si>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</si>
  <si>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</si>
  <si>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</si>
  <si>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</si>
  <si>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</si>
  <si>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</si>
  <si>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</si>
  <si>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</si>
  <si>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</si>
  <si>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</si>
  <si>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</si>
  <si>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</si>
  <si>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</si>
  <si>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</si>
  <si>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</si>
  <si>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</si>
  <si>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</si>
  <si>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</si>
  <si>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</si>
  <si>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</si>
  <si>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</si>
  <si>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</si>
  <si>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</si>
  <si>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</si>
  <si>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</si>
  <si>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</si>
  <si>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</si>
  <si>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</si>
  <si>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</si>
  <si>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</si>
  <si>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</si>
  <si>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</si>
  <si>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</si>
  <si>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</si>
  <si>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</si>
  <si>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</si>
  <si>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</si>
  <si>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</si>
  <si>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</si>
  <si>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</si>
  <si>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</si>
  <si>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</si>
  <si>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</si>
  <si>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</si>
  <si>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</si>
  <si>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</si>
  <si>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</si>
  <si>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</si>
  <si>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</si>
  <si>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</si>
  <si>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</si>
  <si>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</si>
  <si>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</si>
  <si>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</si>
  <si>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</si>
  <si>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</si>
  <si>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</si>
  <si>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</si>
  <si>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</si>
  <si>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</si>
  <si>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</si>
  <si>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</si>
  <si>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</si>
  <si>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</si>
  <si>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</si>
  <si>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</si>
  <si>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</si>
  <si>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</si>
  <si>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</si>
  <si>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</si>
  <si>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</si>
  <si>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</si>
  <si>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</si>
  <si>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</si>
  <si>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</si>
  <si>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</si>
  <si>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</si>
  <si>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</si>
  <si>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</si>
  <si>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</si>
  <si>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</si>
  <si>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</si>
  <si>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</si>
  <si>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</si>
  <si>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</si>
  <si>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</si>
  <si>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</si>
  <si>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</si>
  <si>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</si>
  <si>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</si>
  <si>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</si>
  <si>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</si>
  <si>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</si>
  <si>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</si>
  <si>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</si>
  <si>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</si>
  <si>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</si>
  <si>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</si>
  <si>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</si>
  <si>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</si>
  <si>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</si>
  <si>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</si>
  <si>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</si>
  <si>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</si>
  <si>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</si>
  <si>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</si>
  <si>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</si>
  <si>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</si>
  <si>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</si>
  <si>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</si>
  <si>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</si>
  <si>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</si>
  <si>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</si>
  <si>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</si>
  <si>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</si>
  <si>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</si>
  <si>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</si>
  <si>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</si>
  <si>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</si>
  <si>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</si>
  <si>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</si>
  <si>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</si>
  <si>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</si>
  <si>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</si>
  <si>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</si>
  <si>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</si>
  <si>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</si>
  <si>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</si>
  <si>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</si>
  <si>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</si>
  <si>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</si>
  <si>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</si>
  <si>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</si>
  <si>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</si>
  <si>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</si>
  <si>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</si>
  <si>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</si>
  <si>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</si>
  <si>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</si>
  <si>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</si>
  <si>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</si>
  <si>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</si>
  <si>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</si>
  <si>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</si>
  <si>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</si>
  <si>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</si>
  <si>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</si>
  <si>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</si>
  <si>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</si>
  <si>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</si>
  <si>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</si>
  <si>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</si>
  <si>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</si>
  <si>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</si>
  <si>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</si>
  <si>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</si>
  <si>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</si>
  <si>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</si>
  <si>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</si>
  <si>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</si>
  <si>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</si>
  <si>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</si>
  <si>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</si>
  <si>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</si>
  <si>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</si>
  <si>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</si>
  <si>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</si>
  <si>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</si>
  <si>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</si>
  <si>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</si>
  <si>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</si>
  <si>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</si>
  <si>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</si>
  <si>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</si>
  <si>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</si>
  <si>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</si>
  <si>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</si>
  <si>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</si>
  <si>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</si>
  <si>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</si>
  <si>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</si>
  <si>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</si>
  <si>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</si>
  <si>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</si>
  <si>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</si>
  <si>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</si>
  <si>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</si>
  <si>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</si>
  <si>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</si>
  <si>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</si>
  <si>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</si>
  <si>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</si>
  <si>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</si>
  <si>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</si>
  <si>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</si>
  <si>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</si>
  <si>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</si>
  <si>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</si>
  <si>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</si>
  <si>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</si>
  <si>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</si>
  <si>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</si>
  <si>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</si>
  <si>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</si>
  <si>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</si>
  <si>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</si>
  <si>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</si>
  <si>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</si>
  <si>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</si>
  <si>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</si>
  <si>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</si>
  <si>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</si>
  <si>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</si>
  <si>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</si>
  <si>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</si>
  <si>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</si>
  <si>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</si>
  <si>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</si>
  <si>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</si>
  <si>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</si>
  <si>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</si>
  <si>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</si>
  <si>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</si>
  <si>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</si>
  <si>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</si>
  <si>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</si>
  <si>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</si>
  <si>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</si>
  <si>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</si>
  <si>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</si>
  <si>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</si>
  <si>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</si>
  <si>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</si>
  <si>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</si>
  <si>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</si>
  <si>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</si>
  <si>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</si>
  <si>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</si>
  <si>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</si>
  <si>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</si>
  <si>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</si>
  <si>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</si>
  <si>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</si>
  <si>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</si>
  <si>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</si>
  <si>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</si>
  <si>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</si>
  <si>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</si>
  <si>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</si>
  <si>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</si>
  <si>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</si>
  <si>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</si>
  <si>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</si>
  <si>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</si>
  <si>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</si>
  <si>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</si>
  <si>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</si>
  <si>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</si>
  <si>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</si>
  <si>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</si>
  <si>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</si>
  <si>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</si>
  <si>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</si>
  <si>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</si>
  <si>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</si>
  <si>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</si>
  <si>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</si>
  <si>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</si>
  <si>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</si>
  <si>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</si>
  <si>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</si>
  <si>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</si>
  <si>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</si>
  <si>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</si>
  <si>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</si>
  <si>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</si>
  <si>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</si>
  <si>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</si>
  <si>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</si>
  <si>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</si>
  <si>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</si>
  <si>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</si>
  <si>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</si>
  <si>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</si>
  <si>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</si>
  <si>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</si>
  <si>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</si>
  <si>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</si>
  <si>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</si>
  <si>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</si>
  <si>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</si>
  <si>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</si>
  <si>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</si>
  <si>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</si>
  <si>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</si>
  <si>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</si>
  <si>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</si>
  <si>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</si>
  <si>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</si>
  <si>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</si>
  <si>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</si>
  <si>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</si>
  <si>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</si>
  <si>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</si>
  <si>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</si>
  <si>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</si>
  <si>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</si>
  <si>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</si>
  <si>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</si>
  <si>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</si>
  <si>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</si>
  <si>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</si>
  <si>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</si>
  <si>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</si>
  <si>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</si>
  <si>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</si>
  <si>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</si>
  <si>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</si>
  <si>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</si>
  <si>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</si>
  <si>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</si>
  <si>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</si>
  <si>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</si>
  <si>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</si>
  <si>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</si>
  <si>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</si>
  <si>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</si>
  <si>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</si>
  <si>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</si>
  <si>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</si>
  <si>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</si>
  <si>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</si>
  <si>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</si>
  <si>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</si>
  <si>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</si>
  <si>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</si>
  <si>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</si>
  <si>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</si>
  <si>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</si>
  <si>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</si>
  <si>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</si>
  <si>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</si>
  <si>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</si>
  <si>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</si>
  <si>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</si>
  <si>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</si>
  <si>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</si>
  <si>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</si>
  <si>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</si>
  <si>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</si>
  <si>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</si>
  <si>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</si>
  <si>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</si>
  <si>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</si>
  <si>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</si>
  <si>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</si>
  <si>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</si>
  <si>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</si>
  <si>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</si>
  <si>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</si>
  <si>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</si>
  <si>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</si>
  <si>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</si>
  <si>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</si>
  <si>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</si>
  <si>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</si>
  <si>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</si>
  <si>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</si>
  <si>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</si>
  <si>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</si>
  <si>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</si>
  <si>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</si>
  <si>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</si>
  <si>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</si>
  <si>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</si>
  <si>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</si>
  <si>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</si>
  <si>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</si>
  <si>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</si>
  <si>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</si>
  <si>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</si>
  <si>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</si>
  <si>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</si>
  <si>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</si>
  <si>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</si>
  <si>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</si>
  <si>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</si>
  <si>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</si>
  <si>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</si>
  <si>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</si>
  <si>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</si>
  <si>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</si>
  <si>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</si>
  <si>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</si>
  <si>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</si>
  <si>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</si>
  <si>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</si>
  <si>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</si>
  <si>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</si>
  <si>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</si>
  <si>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</si>
  <si>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</si>
  <si>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</si>
  <si>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</si>
  <si>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</si>
  <si>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</si>
  <si>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</si>
  <si>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</si>
  <si>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</si>
  <si>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</si>
  <si>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</si>
  <si>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</si>
  <si>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</si>
  <si>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</si>
  <si>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</si>
  <si>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</si>
  <si>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</si>
  <si>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</si>
  <si>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</si>
  <si>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</si>
  <si>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</si>
  <si>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</si>
  <si>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</si>
  <si>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</si>
  <si>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</si>
  <si>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</si>
  <si>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</si>
  <si>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</si>
  <si>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</si>
  <si>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</si>
  <si>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</si>
  <si>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</si>
  <si>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</si>
  <si>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</si>
  <si>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</si>
  <si>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</si>
  <si>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</si>
  <si>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</si>
  <si>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</si>
  <si>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</si>
  <si>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</si>
  <si>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</si>
  <si>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</si>
  <si>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</si>
  <si>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</si>
  <si>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</si>
  <si>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</si>
  <si>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</si>
  <si>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</si>
  <si>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</si>
  <si>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</si>
  <si>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</si>
  <si>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</si>
  <si>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</si>
  <si>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</si>
  <si>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</si>
  <si>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</si>
  <si>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</si>
  <si>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</si>
  <si>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</si>
  <si>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</si>
  <si>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</si>
  <si>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</si>
  <si>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</si>
  <si>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</si>
  <si>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</si>
  <si>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</si>
  <si>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</si>
  <si>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</si>
  <si>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</si>
  <si>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</si>
  <si>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</si>
  <si>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</si>
  <si>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</si>
  <si>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</si>
  <si>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</si>
  <si>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</si>
  <si>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</si>
  <si>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</si>
  <si>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</si>
  <si>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</si>
  <si>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</si>
  <si>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</si>
  <si>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</si>
  <si>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</si>
  <si>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</si>
  <si>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</si>
  <si>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</si>
  <si>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</si>
  <si>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</si>
  <si>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</si>
  <si>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</si>
  <si>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</si>
  <si>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</si>
  <si>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</si>
  <si>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</si>
  <si>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</si>
  <si>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</si>
  <si>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</si>
  <si>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</si>
  <si>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</si>
  <si>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</si>
  <si>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</si>
  <si>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</si>
  <si>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</si>
  <si>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</si>
  <si>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</si>
  <si>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</si>
  <si>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</si>
  <si>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</si>
  <si>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</si>
  <si>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</si>
  <si>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</si>
  <si>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</si>
  <si>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</si>
  <si>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</si>
  <si>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</si>
  <si>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</si>
  <si>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</si>
  <si>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</si>
  <si>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</si>
  <si>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</si>
  <si>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</si>
  <si>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</si>
  <si>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</si>
  <si>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</si>
  <si>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</si>
  <si>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</si>
  <si>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</si>
  <si>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</si>
  <si>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</si>
  <si>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</si>
  <si>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</si>
  <si>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</si>
  <si>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</si>
  <si>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</si>
  <si>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</si>
  <si>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</si>
  <si>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</si>
  <si>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</si>
  <si>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</si>
  <si>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</si>
  <si>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</si>
  <si>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</si>
  <si>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</si>
  <si>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</si>
  <si>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</si>
  <si>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</si>
  <si>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</si>
  <si>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</si>
  <si>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</si>
  <si>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</si>
  <si>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</si>
  <si>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</si>
  <si>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</si>
  <si>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</si>
  <si>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</si>
  <si>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</si>
  <si>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</si>
  <si>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</si>
  <si>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</si>
  <si>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</si>
  <si>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</si>
  <si>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</si>
  <si>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</si>
  <si>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</si>
  <si>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</si>
  <si>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</si>
  <si>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</si>
  <si>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</si>
  <si>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</si>
  <si>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</si>
  <si>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</si>
  <si>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</si>
  <si>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</si>
  <si>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</si>
  <si>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</si>
  <si>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</si>
  <si>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</si>
  <si>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</si>
  <si>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</si>
  <si>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</si>
  <si>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</si>
  <si>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</si>
  <si>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</si>
  <si>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</si>
  <si>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</si>
  <si>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</si>
  <si>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</si>
  <si>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</si>
  <si>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</si>
  <si>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</si>
  <si>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</si>
  <si>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</si>
  <si>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</si>
  <si>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</si>
  <si>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</si>
  <si>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</si>
  <si>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</si>
  <si>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</si>
  <si>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</si>
  <si>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</si>
  <si>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</si>
  <si>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</si>
  <si>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</si>
  <si>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</si>
  <si>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</si>
  <si>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</si>
  <si>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</si>
  <si>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</si>
  <si>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</si>
  <si>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</si>
  <si>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</si>
  <si>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</si>
  <si>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</si>
  <si>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</si>
  <si>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</si>
  <si>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</si>
  <si>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</si>
  <si>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</si>
  <si>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</si>
  <si>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</si>
  <si>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</si>
  <si>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</si>
  <si>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</si>
  <si>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</si>
  <si>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</si>
  <si>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</si>
  <si>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</si>
  <si>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</si>
  <si>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</si>
  <si>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</si>
  <si>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</si>
  <si>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</si>
  <si>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</si>
  <si>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</si>
  <si>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</si>
  <si>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</si>
  <si>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</si>
  <si>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</si>
  <si>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</si>
  <si>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</si>
  <si>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</si>
  <si>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</si>
  <si>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</si>
  <si>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</si>
  <si>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</si>
  <si>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</si>
  <si>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</si>
  <si>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</si>
  <si>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</si>
  <si>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</si>
  <si>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</si>
  <si>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</si>
  <si>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</si>
  <si>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</si>
  <si>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</si>
  <si>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</si>
  <si>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</si>
  <si>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</si>
  <si>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</si>
  <si>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</si>
  <si>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</si>
  <si>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</si>
  <si>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</si>
  <si>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</si>
  <si>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</si>
  <si>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</si>
  <si>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</si>
  <si>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</si>
  <si>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</si>
  <si>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</si>
  <si>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</si>
  <si>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</si>
  <si>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</si>
  <si>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</si>
  <si>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</si>
  <si>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</si>
  <si>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</si>
  <si>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</si>
  <si>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</si>
  <si>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</si>
  <si>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</si>
  <si>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</si>
  <si>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</si>
  <si>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</si>
  <si>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</si>
  <si>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</si>
  <si>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</si>
  <si>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</si>
  <si>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</si>
  <si>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</si>
  <si>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</si>
  <si>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</si>
  <si>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</si>
  <si>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</si>
  <si>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</si>
  <si>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</si>
  <si>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</si>
  <si>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</si>
  <si>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</si>
  <si>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</si>
  <si>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</si>
  <si>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</si>
  <si>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</si>
  <si>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</si>
  <si>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</si>
  <si>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</si>
  <si>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</si>
  <si>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</si>
  <si>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</si>
  <si>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</si>
  <si>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</si>
  <si>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</si>
  <si>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</si>
  <si>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</si>
  <si>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</si>
  <si>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</si>
  <si>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</si>
  <si>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</si>
  <si>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</si>
  <si>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</si>
  <si>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</si>
  <si>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</si>
  <si>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</si>
  <si>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</si>
  <si>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</si>
  <si>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</si>
  <si>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</si>
  <si>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</si>
  <si>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</si>
  <si>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</si>
  <si>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</si>
  <si>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</si>
  <si>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</si>
  <si>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</si>
  <si>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</si>
  <si>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</si>
  <si>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</si>
  <si>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</si>
  <si>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</si>
  <si>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</si>
  <si>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</si>
  <si>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</si>
  <si>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</si>
  <si>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</si>
  <si>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</si>
  <si>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</si>
  <si>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</si>
  <si>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</si>
  <si>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</si>
  <si>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</si>
  <si>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</si>
  <si>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</si>
  <si>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</si>
  <si>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</si>
  <si>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</si>
  <si>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</si>
  <si>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</si>
  <si>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</si>
  <si>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</si>
  <si>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</si>
  <si>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</si>
  <si>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</si>
  <si>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</si>
  <si>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</si>
  <si>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</si>
  <si>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</si>
  <si>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</si>
  <si>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</si>
  <si>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</si>
  <si>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</si>
  <si>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</si>
  <si>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</si>
  <si>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</si>
  <si>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</si>
  <si>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</si>
  <si>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</si>
  <si>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</si>
  <si>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</si>
  <si>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</si>
  <si>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</si>
  <si>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</si>
  <si>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</si>
  <si>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</si>
  <si>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</si>
  <si>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</si>
  <si>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</si>
  <si>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</si>
  <si>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</si>
  <si>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</si>
  <si>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</si>
  <si>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</si>
  <si>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</si>
  <si>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</si>
  <si>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</si>
  <si>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</si>
  <si>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</si>
  <si>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</si>
  <si>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</si>
  <si>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</si>
  <si>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</si>
  <si>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</si>
  <si>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</si>
  <si>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</si>
  <si>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</si>
  <si>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</si>
  <si>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</si>
  <si>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</si>
  <si>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</si>
  <si>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</si>
  <si>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</si>
  <si>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</si>
  <si>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</si>
  <si>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</si>
  <si>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</si>
  <si>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</si>
  <si>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</si>
  <si>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</si>
  <si>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</si>
  <si>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</si>
  <si>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</si>
  <si>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</si>
  <si>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</si>
  <si>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</si>
  <si>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</si>
  <si>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</si>
  <si>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</si>
  <si>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</si>
  <si>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</si>
  <si>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</si>
  <si>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</si>
  <si>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</si>
  <si>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</si>
  <si>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</si>
  <si>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</si>
  <si>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</si>
  <si>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</si>
  <si>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</si>
  <si>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</si>
  <si>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</si>
  <si>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</si>
  <si>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</si>
  <si>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</si>
  <si>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</si>
  <si>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</si>
  <si>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</si>
  <si>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</si>
  <si>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</si>
  <si>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</si>
  <si>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</si>
  <si>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</si>
  <si>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</si>
  <si>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</si>
  <si>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</si>
  <si>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</si>
  <si>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</si>
  <si>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</si>
  <si>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</si>
  <si>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</si>
  <si>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</si>
  <si>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</si>
  <si>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</si>
  <si>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</si>
  <si>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</si>
  <si>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</si>
  <si>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</si>
  <si>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</si>
  <si>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</si>
  <si>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</si>
  <si>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</si>
  <si>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</si>
  <si>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</si>
  <si>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</si>
  <si>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</si>
  <si>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</si>
  <si>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</si>
  <si>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</si>
  <si>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</si>
  <si>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</si>
  <si>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</si>
  <si>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</si>
  <si>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</si>
  <si>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</si>
  <si>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</si>
  <si>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</si>
  <si>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</si>
  <si>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</si>
  <si>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</si>
  <si>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</si>
  <si>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</si>
  <si>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</si>
  <si>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</si>
  <si>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</si>
  <si>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</si>
  <si>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</si>
  <si>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</si>
  <si>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</si>
  <si>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</si>
  <si>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</si>
  <si>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</si>
  <si>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</si>
  <si>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</si>
  <si>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</si>
  <si>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</si>
  <si>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</si>
  <si>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</si>
  <si>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</si>
  <si>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</si>
  <si>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</si>
  <si>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</si>
  <si>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</si>
  <si>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</si>
  <si>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</si>
  <si>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</si>
  <si>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</si>
  <si>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</si>
  <si>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</si>
  <si>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</si>
  <si>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</si>
  <si>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</si>
  <si>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</si>
  <si>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</si>
  <si>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</si>
  <si>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</si>
  <si>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</si>
  <si>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</si>
  <si>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</si>
  <si>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</si>
  <si>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</si>
  <si>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</si>
  <si>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</si>
  <si>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</si>
  <si>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</si>
  <si>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</si>
  <si>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</si>
  <si>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</si>
  <si>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</si>
  <si>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</si>
  <si>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</si>
  <si>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</si>
  <si>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</si>
  <si>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</si>
  <si>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</si>
  <si>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</si>
  <si>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</si>
  <si>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</si>
  <si>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</si>
  <si>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</si>
  <si>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</si>
  <si>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</si>
  <si>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</si>
  <si>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</si>
  <si>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</si>
  <si>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</si>
  <si>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</si>
  <si>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</si>
  <si>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</si>
  <si>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</si>
  <si>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</si>
  <si>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</si>
  <si>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</si>
  <si>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</si>
  <si>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</si>
  <si>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</si>
  <si>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</si>
  <si>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</si>
  <si>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</si>
  <si>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</si>
  <si>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</si>
  <si>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</si>
  <si>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</si>
  <si>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</si>
  <si>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</si>
  <si>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</si>
  <si>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</si>
  <si>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</si>
  <si>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</si>
  <si>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</si>
  <si>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</si>
  <si>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</si>
  <si>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</si>
  <si>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</si>
  <si>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</si>
  <si>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</si>
  <si>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</si>
  <si>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</si>
  <si>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</si>
  <si>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</si>
  <si>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</si>
  <si>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</si>
  <si>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</si>
  <si>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</si>
  <si>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</si>
  <si>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</si>
  <si>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</si>
  <si>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</si>
  <si>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</si>
  <si>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</si>
  <si>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</si>
  <si>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</si>
  <si>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</si>
  <si>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</si>
  <si>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</si>
  <si>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</si>
  <si>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</si>
  <si>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</si>
  <si>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</si>
  <si>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</si>
  <si>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</si>
  <si>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</si>
  <si>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</si>
  <si>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</si>
  <si>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</si>
  <si>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</si>
  <si>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</si>
  <si>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</si>
  <si>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</si>
  <si>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</si>
  <si>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</si>
  <si>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</si>
  <si>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</si>
  <si>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</si>
  <si>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</si>
  <si>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</si>
  <si>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</si>
  <si>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</si>
  <si>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</si>
  <si>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</si>
  <si>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</si>
  <si>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</si>
  <si>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</si>
  <si>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</si>
  <si>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</si>
  <si>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</si>
  <si>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</si>
  <si>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</si>
  <si>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</si>
  <si>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</si>
  <si>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</si>
  <si>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</si>
  <si>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</si>
  <si>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</si>
  <si>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</si>
  <si>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</si>
  <si>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</si>
  <si>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</si>
  <si>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</si>
  <si>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</si>
  <si>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</si>
  <si>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</si>
  <si>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</si>
  <si>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</si>
  <si>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</si>
  <si>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</si>
  <si>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</si>
  <si>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</si>
  <si>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</si>
  <si>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</si>
  <si>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</si>
  <si>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</si>
  <si>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</si>
  <si>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</si>
  <si>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</si>
  <si>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</si>
  <si>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</si>
  <si>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</si>
  <si>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</si>
  <si>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</si>
  <si>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</si>
  <si>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</si>
  <si>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</si>
  <si>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</si>
  <si>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</si>
  <si>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</si>
  <si>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</si>
  <si>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</si>
  <si>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</si>
  <si>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</si>
  <si>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</si>
  <si>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</si>
  <si>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</si>
  <si>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</si>
  <si>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</si>
  <si>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</si>
  <si>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</si>
  <si>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</si>
  <si>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</si>
  <si>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</si>
  <si>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</si>
  <si>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</si>
  <si>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</si>
  <si>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</si>
  <si>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</si>
  <si>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</si>
  <si>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</si>
  <si>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</si>
  <si>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</si>
  <si>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</si>
  <si>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</si>
  <si>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</si>
  <si>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</si>
  <si>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</si>
  <si>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</si>
  <si>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</si>
  <si>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</si>
  <si>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</si>
  <si>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</si>
  <si>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</si>
  <si>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</si>
  <si>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</si>
  <si>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</si>
  <si>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</si>
  <si>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</si>
  <si>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</si>
  <si>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</si>
  <si>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</si>
  <si>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</si>
  <si>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</si>
  <si>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</si>
  <si>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</si>
  <si>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</si>
  <si>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</si>
  <si>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</si>
  <si>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</si>
  <si>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</si>
  <si>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</si>
  <si>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</si>
  <si>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</si>
  <si>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</si>
  <si>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</si>
  <si>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</si>
  <si>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</si>
  <si>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</si>
  <si>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</si>
  <si>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</si>
  <si>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</si>
  <si>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</si>
  <si>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</si>
  <si>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</si>
  <si>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</si>
  <si>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</si>
  <si>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</si>
  <si>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</si>
  <si>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</si>
  <si>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</si>
  <si>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</si>
  <si>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</si>
  <si>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</si>
  <si>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</si>
  <si>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</si>
  <si>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</si>
  <si>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</si>
  <si>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</si>
  <si>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</si>
  <si>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</si>
  <si>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</si>
  <si>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</si>
  <si>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</si>
  <si>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</si>
  <si>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</si>
  <si>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</si>
  <si>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</si>
  <si>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</si>
  <si>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</si>
  <si>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</si>
  <si>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</si>
  <si>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</si>
  <si>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</si>
  <si>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</si>
  <si>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</si>
  <si>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</si>
  <si>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</si>
  <si>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</si>
  <si>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</si>
  <si>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</si>
  <si>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</si>
  <si>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</si>
  <si>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</si>
  <si>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</si>
  <si>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</si>
  <si>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</si>
  <si>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</si>
  <si>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</si>
  <si>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</si>
  <si>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</si>
  <si>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</si>
  <si>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</si>
  <si>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</si>
  <si>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</si>
  <si>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</si>
  <si>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</si>
  <si>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</si>
  <si>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</si>
  <si>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</si>
  <si>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</si>
  <si>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</si>
  <si>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</si>
  <si>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</si>
  <si>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</si>
  <si>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</si>
  <si>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</si>
  <si>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</si>
  <si>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</si>
  <si>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</si>
  <si>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</si>
  <si>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</si>
  <si>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</si>
  <si>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</si>
  <si>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</si>
  <si>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</si>
  <si>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</si>
  <si>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</si>
  <si>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</si>
  <si>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</si>
  <si>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</si>
  <si>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</si>
  <si>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</si>
  <si>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</si>
  <si>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</si>
  <si>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</si>
  <si>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</si>
  <si>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</si>
  <si>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</si>
  <si>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</si>
  <si>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</si>
  <si>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</si>
  <si>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</si>
  <si>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</si>
  <si>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</si>
  <si>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</si>
  <si>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</si>
  <si>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</si>
  <si>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</si>
  <si>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</si>
  <si>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</si>
  <si>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</si>
  <si>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</si>
  <si>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</si>
  <si>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</si>
  <si>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</si>
  <si>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</si>
  <si>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</si>
  <si>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</si>
  <si>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</si>
  <si>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</si>
  <si>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</si>
  <si>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</si>
  <si>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</si>
  <si>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</si>
  <si>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</si>
  <si>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</si>
  <si>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</si>
  <si>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</si>
  <si>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</si>
  <si>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</si>
  <si>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</si>
  <si>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</si>
  <si>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</si>
  <si>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</si>
  <si>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</si>
  <si>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</si>
  <si>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</si>
  <si>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</si>
  <si>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</si>
  <si>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</si>
  <si>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</si>
  <si>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</si>
  <si>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</si>
  <si>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</si>
  <si>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</si>
  <si>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</si>
  <si>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</si>
  <si>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</si>
  <si>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</si>
  <si>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</si>
  <si>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</si>
  <si>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</si>
  <si>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</si>
  <si>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</si>
  <si>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</si>
  <si>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</si>
  <si>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</si>
  <si>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</si>
  <si>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</si>
  <si>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</si>
  <si>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</si>
  <si>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</si>
  <si>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</si>
  <si>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</si>
  <si>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</si>
  <si>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</si>
  <si>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</si>
  <si>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</si>
  <si>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</si>
  <si>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</si>
  <si>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</si>
  <si>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</si>
  <si>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</si>
  <si>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</si>
  <si>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</si>
  <si>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</si>
  <si>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</si>
  <si>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</si>
  <si>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</si>
  <si>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</si>
  <si>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</si>
  <si>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</si>
  <si>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</si>
  <si>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</si>
  <si>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</si>
  <si>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</si>
  <si>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</si>
  <si>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</si>
  <si>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</si>
  <si>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</si>
  <si>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</si>
  <si>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</si>
  <si>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</si>
  <si>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</si>
  <si>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</si>
  <si>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</si>
  <si>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</si>
  <si>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</si>
  <si>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</si>
  <si>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</si>
  <si>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</si>
  <si>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</si>
  <si>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</si>
  <si>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</si>
  <si>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</si>
  <si>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</si>
  <si>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</si>
  <si>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</si>
  <si>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</si>
  <si>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</si>
  <si>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</si>
  <si>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</si>
  <si>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</si>
  <si>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</si>
  <si>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</si>
  <si>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</si>
  <si>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</si>
  <si>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</si>
  <si>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</si>
  <si>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</si>
  <si>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</si>
  <si>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</si>
  <si>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</si>
  <si>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</si>
  <si>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</si>
  <si>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</si>
  <si>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</si>
  <si>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</si>
  <si>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</si>
  <si>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</si>
  <si>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</si>
  <si>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</si>
  <si>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</si>
  <si>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</si>
  <si>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</si>
  <si>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</si>
  <si>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</si>
  <si>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</si>
  <si>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</si>
  <si>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</si>
  <si>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</si>
  <si>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</si>
  <si>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</si>
  <si>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</si>
  <si>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</si>
  <si>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</si>
  <si>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</si>
  <si>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</si>
  <si>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</si>
  <si>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</si>
  <si>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</si>
  <si>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</si>
  <si>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</si>
  <si>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</si>
  <si>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</si>
  <si>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</si>
  <si>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</si>
  <si>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</si>
  <si>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</si>
  <si>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</si>
  <si>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</si>
  <si>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</si>
  <si>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</si>
  <si>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</si>
  <si>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</si>
  <si>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</si>
  <si>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</si>
  <si>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</si>
  <si>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</si>
  <si>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</si>
  <si>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</si>
  <si>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</si>
  <si>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</si>
  <si>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</si>
  <si>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</si>
  <si>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</si>
  <si>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</si>
  <si>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</si>
  <si>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</si>
  <si>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</si>
  <si>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</si>
  <si>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</si>
  <si>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</si>
  <si>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</si>
  <si>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</si>
  <si>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</si>
  <si>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</si>
  <si>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</si>
  <si>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</si>
  <si>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</si>
  <si>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</si>
  <si>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</si>
  <si>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</si>
  <si>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</si>
  <si>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</si>
  <si>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</si>
  <si>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</si>
  <si>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</si>
  <si>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</si>
  <si>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</si>
  <si>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</si>
  <si>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</si>
  <si>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</si>
  <si>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</si>
  <si>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</si>
  <si>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</si>
  <si>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</si>
  <si>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</si>
  <si>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</si>
  <si>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</si>
  <si>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</si>
  <si>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</si>
  <si>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</si>
  <si>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</si>
  <si>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</si>
  <si>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</si>
  <si>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</si>
  <si>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</si>
  <si>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</si>
  <si>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</si>
  <si>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</si>
  <si>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</si>
  <si>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</si>
  <si>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</si>
  <si>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</si>
  <si>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</si>
  <si>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</si>
  <si>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</si>
  <si>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</si>
  <si>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</si>
  <si>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</si>
  <si>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</si>
  <si>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</si>
  <si>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</si>
  <si>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</si>
  <si>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</si>
  <si>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</si>
  <si>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</si>
  <si>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</si>
  <si>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</si>
  <si>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</si>
  <si>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</si>
  <si>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</si>
  <si>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</si>
  <si>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</si>
  <si>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</si>
  <si>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</si>
  <si>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</si>
  <si>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</si>
  <si>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</si>
  <si>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</si>
  <si>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</si>
  <si>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</si>
  <si>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</si>
  <si>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</si>
  <si>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</si>
  <si>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</si>
  <si>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</si>
  <si>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</si>
  <si>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</si>
  <si>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</si>
  <si>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</si>
  <si>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</si>
  <si>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</si>
  <si>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</si>
  <si>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</si>
  <si>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</si>
  <si>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</si>
  <si>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</si>
  <si>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</si>
  <si>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</si>
  <si>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</si>
  <si>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</si>
  <si>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</si>
  <si>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</si>
  <si>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</si>
  <si>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</si>
  <si>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</si>
  <si>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</si>
  <si>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</si>
  <si>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</si>
  <si>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</si>
  <si>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</si>
  <si>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</si>
  <si>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</si>
  <si>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</si>
  <si>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</si>
  <si>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</si>
  <si>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</si>
  <si>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</si>
  <si>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</si>
  <si>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</si>
  <si>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</si>
  <si>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</si>
  <si>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</si>
  <si>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</si>
  <si>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</si>
  <si>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</si>
  <si>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</si>
  <si>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</si>
  <si>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</si>
  <si>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</si>
  <si>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</si>
  <si>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</si>
  <si>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</si>
  <si>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</si>
  <si>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</si>
  <si>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</si>
  <si>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</si>
  <si>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</si>
  <si>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</si>
  <si>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</si>
  <si>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</si>
  <si>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</si>
  <si>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</si>
  <si>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</si>
  <si>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</si>
  <si>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</si>
  <si>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</si>
  <si>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</si>
  <si>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</si>
  <si>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</si>
  <si>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</si>
  <si>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</si>
  <si>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</si>
  <si>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</si>
  <si>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</si>
  <si>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</si>
  <si>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</si>
  <si>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</si>
  <si>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</si>
  <si>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</si>
  <si>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</si>
  <si>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</si>
  <si>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</si>
  <si>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</si>
  <si>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</si>
  <si>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</si>
  <si>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</si>
  <si>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</si>
  <si>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</si>
  <si>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</si>
  <si>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</si>
  <si>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</si>
  <si>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</si>
  <si>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</si>
  <si>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</si>
  <si>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</si>
  <si>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</si>
  <si>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</si>
  <si>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</si>
  <si>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</si>
  <si>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</si>
  <si>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</si>
  <si>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</si>
  <si>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</si>
  <si>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</si>
  <si>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</si>
  <si>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</si>
  <si>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</si>
  <si>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</si>
  <si>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</si>
  <si>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</si>
  <si>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</si>
  <si>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</si>
  <si>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</si>
  <si>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</si>
  <si>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</si>
  <si>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</si>
  <si>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</si>
  <si>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</si>
  <si>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</si>
  <si>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</si>
  <si>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</si>
  <si>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</si>
  <si>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</si>
  <si>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</si>
  <si>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</si>
  <si>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</si>
  <si>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</si>
  <si>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</si>
  <si>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</si>
  <si>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</si>
  <si>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</si>
  <si>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</si>
  <si>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</si>
  <si>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</si>
  <si>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</si>
  <si>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</si>
  <si>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</si>
  <si>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</si>
  <si>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</si>
  <si>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</si>
  <si>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</si>
  <si>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</si>
  <si>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</si>
  <si>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</si>
  <si>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</si>
  <si>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</si>
  <si>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</si>
  <si>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</si>
  <si>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</si>
  <si>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</si>
  <si>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</si>
  <si>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</si>
  <si>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</si>
  <si>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</si>
  <si>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</si>
  <si>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</si>
  <si>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</si>
  <si>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</si>
  <si>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</si>
  <si>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</si>
  <si>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</si>
  <si>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</si>
  <si>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</si>
  <si>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</si>
  <si>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</si>
  <si>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</si>
  <si>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</si>
  <si>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</si>
  <si>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</si>
  <si>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</si>
  <si>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</si>
  <si>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</si>
  <si>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</si>
  <si>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</si>
  <si>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</si>
  <si>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</si>
  <si>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</si>
  <si>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</si>
  <si>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</si>
  <si>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</si>
  <si>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</si>
  <si>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</si>
  <si>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</si>
  <si>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</si>
  <si>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</si>
  <si>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</si>
  <si>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</si>
  <si>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</si>
  <si>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</si>
  <si>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</si>
  <si>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</si>
  <si>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</si>
  <si>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</si>
  <si>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</si>
  <si>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</si>
  <si>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</si>
  <si>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</si>
  <si>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</si>
  <si>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</si>
  <si>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</si>
  <si>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</si>
  <si>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</si>
  <si>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</si>
  <si>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</si>
  <si>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</si>
  <si>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</si>
  <si>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</si>
  <si>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</si>
  <si>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</si>
  <si>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</si>
  <si>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</si>
  <si>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</si>
  <si>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</si>
  <si>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</si>
  <si>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</si>
  <si>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</si>
  <si>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</si>
  <si>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</si>
  <si>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</si>
  <si>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</si>
  <si>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</si>
  <si>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</si>
  <si>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</si>
  <si>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</si>
  <si>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</si>
  <si>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</si>
  <si>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</si>
  <si>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</si>
  <si>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</si>
  <si>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</si>
  <si>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</si>
  <si>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</si>
  <si>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</si>
  <si>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</si>
  <si>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</si>
  <si>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</si>
  <si>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</si>
  <si>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</si>
  <si>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</si>
  <si>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</si>
  <si>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</si>
  <si>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</si>
  <si>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</si>
  <si>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</si>
  <si>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</si>
  <si>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</si>
  <si>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</si>
  <si>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</si>
  <si>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</si>
  <si>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</si>
  <si>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</si>
  <si>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</si>
  <si>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</si>
  <si>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</si>
  <si>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</si>
  <si>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</si>
  <si>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</si>
  <si>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</si>
  <si>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</si>
  <si>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</si>
  <si>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</si>
  <si>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</si>
  <si>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</si>
  <si>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</si>
  <si>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</si>
  <si>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</si>
  <si>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</si>
  <si>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</si>
  <si>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</si>
  <si>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</si>
  <si>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</si>
  <si>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</si>
  <si>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</si>
  <si>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</si>
  <si>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</si>
  <si>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</si>
  <si>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</si>
  <si>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</si>
  <si>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</si>
  <si>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</si>
  <si>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</si>
  <si>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</si>
  <si>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</si>
  <si>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</si>
  <si>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</si>
  <si>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</si>
  <si>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</si>
  <si>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</si>
  <si>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</si>
  <si>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</si>
  <si>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</si>
  <si>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</si>
  <si>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</si>
  <si>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</si>
  <si>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</si>
  <si>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</si>
  <si>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</si>
  <si>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</si>
  <si>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</si>
  <si>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</si>
  <si>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</si>
  <si>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</si>
  <si>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</si>
  <si>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</si>
  <si>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</si>
  <si>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</si>
  <si>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</si>
  <si>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</si>
  <si>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</si>
  <si>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</si>
  <si>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</si>
  <si>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</si>
  <si>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</si>
  <si>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</si>
  <si>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</si>
  <si>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</si>
  <si>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</si>
  <si>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</si>
  <si>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</si>
  <si>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</si>
  <si>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</si>
  <si>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</si>
  <si>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</si>
  <si>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</si>
  <si>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</si>
  <si>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</si>
  <si>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</si>
  <si>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</si>
  <si>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</si>
  <si>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</si>
  <si>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</si>
  <si>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</si>
  <si>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</si>
  <si>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</si>
  <si>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</si>
  <si>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</si>
  <si>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</si>
  <si>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</si>
  <si>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</si>
  <si>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</si>
  <si>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</si>
  <si>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</si>
  <si>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</si>
  <si>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</si>
  <si>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</si>
  <si>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</si>
  <si>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</si>
  <si>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</si>
  <si>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</si>
  <si>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</si>
  <si>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</si>
  <si>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</si>
  <si>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</si>
  <si>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</si>
  <si>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</si>
  <si>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</si>
  <si>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</si>
  <si>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</si>
  <si>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</si>
  <si>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</si>
  <si>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</si>
  <si>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</si>
  <si>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</si>
  <si>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</si>
  <si>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</si>
  <si>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</si>
  <si>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</si>
  <si>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</si>
  <si>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</si>
  <si>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</si>
  <si>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</si>
  <si>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</si>
  <si>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</si>
  <si>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</si>
  <si>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</si>
  <si>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</si>
  <si>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</si>
  <si>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</si>
  <si>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</si>
  <si>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</si>
  <si>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</si>
  <si>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</si>
  <si>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</si>
  <si>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</si>
  <si>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</si>
  <si>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</si>
  <si>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</si>
  <si>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</si>
  <si>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</si>
  <si>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</si>
  <si>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</si>
  <si>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</si>
  <si>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</si>
  <si>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</si>
  <si>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</si>
  <si>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</si>
  <si>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</si>
  <si>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</si>
  <si>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</si>
  <si>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</si>
  <si>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</si>
  <si>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</si>
  <si>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</si>
  <si>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</si>
  <si>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</si>
  <si>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</si>
  <si>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</si>
  <si>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</si>
  <si>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</si>
  <si>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</si>
  <si>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</si>
  <si>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</si>
  <si>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</si>
  <si>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</si>
  <si>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</si>
  <si>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</si>
  <si>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</si>
  <si>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</si>
  <si>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</si>
  <si>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</si>
  <si>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</si>
  <si>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</si>
  <si>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</si>
  <si>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</si>
  <si>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</si>
  <si>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</si>
  <si>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</si>
  <si>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</si>
  <si>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</si>
  <si>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</si>
  <si>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</si>
  <si>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</si>
  <si>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</si>
  <si>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</si>
  <si>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</si>
  <si>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</si>
  <si>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</si>
  <si>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</si>
  <si>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</si>
  <si>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</si>
  <si>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</si>
  <si>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</si>
  <si>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</si>
  <si>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</si>
  <si>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</si>
  <si>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</si>
  <si>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</si>
  <si>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</si>
  <si>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</si>
  <si>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</si>
  <si>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</si>
  <si>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</si>
  <si>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</si>
  <si>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</si>
  <si>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</si>
  <si>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</si>
  <si>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</si>
  <si>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</si>
  <si>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</si>
  <si>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</si>
  <si>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</si>
  <si>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</si>
  <si>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</si>
  <si>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</si>
  <si>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</si>
  <si>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</si>
  <si>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</si>
  <si>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</si>
  <si>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</si>
  <si>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</si>
  <si>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</si>
  <si>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</si>
  <si>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</si>
  <si>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</si>
  <si>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</si>
  <si>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</si>
  <si>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</si>
  <si>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</si>
  <si>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</si>
  <si>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</si>
  <si>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</si>
  <si>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</si>
  <si>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</si>
  <si>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</si>
  <si>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</si>
  <si>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</si>
  <si>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</si>
  <si>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</si>
  <si>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</si>
  <si>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</si>
  <si>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</si>
  <si>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</si>
  <si>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</si>
  <si>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</si>
  <si>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</si>
  <si>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</si>
  <si>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</si>
  <si>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</si>
  <si>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</si>
  <si>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</si>
  <si>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</si>
  <si>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</si>
  <si>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</si>
  <si>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</si>
  <si>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</si>
  <si>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</si>
  <si>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</si>
  <si>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</si>
  <si>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</si>
  <si>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</si>
  <si>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</si>
  <si>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</si>
  <si>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</si>
  <si>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</si>
  <si>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</si>
  <si>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</si>
  <si>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</si>
  <si>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</si>
  <si>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</si>
  <si>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</si>
  <si>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</si>
  <si>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</si>
  <si>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</si>
  <si>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</si>
  <si>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</si>
  <si>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</si>
  <si>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</si>
  <si>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</si>
  <si>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</si>
  <si>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</si>
  <si>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</si>
  <si>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</si>
  <si>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</si>
  <si>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</si>
  <si>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</si>
  <si>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</si>
  <si>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</si>
  <si>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</si>
  <si>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</si>
  <si>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</si>
  <si>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</si>
  <si>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</si>
  <si>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</si>
  <si>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</si>
  <si>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</si>
  <si>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</si>
  <si>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</si>
  <si>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</si>
  <si>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</si>
  <si>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</si>
  <si>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</si>
  <si>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</si>
  <si>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</si>
  <si>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</si>
  <si>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</si>
  <si>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</si>
  <si>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</si>
  <si>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</si>
  <si>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</si>
  <si>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</si>
  <si>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</si>
  <si>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</si>
  <si>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</si>
  <si>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</si>
  <si>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</si>
  <si>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</si>
  <si>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</si>
  <si>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</si>
  <si>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</si>
  <si>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</si>
  <si>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</si>
  <si>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</si>
  <si>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</si>
  <si>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</si>
  <si>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</si>
  <si>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</si>
  <si>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</si>
  <si>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</si>
  <si>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</si>
  <si>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</si>
  <si>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</si>
  <si>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</si>
  <si>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</si>
  <si>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</si>
  <si>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</si>
  <si>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</si>
  <si>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</si>
  <si>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</si>
  <si>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</si>
  <si>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</si>
  <si>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</si>
  <si>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</si>
  <si>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</si>
  <si>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</si>
  <si>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</si>
  <si>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</si>
  <si>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</si>
  <si>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</si>
  <si>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</si>
  <si>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</si>
  <si>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</si>
  <si>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</si>
  <si>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</si>
  <si>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</si>
  <si>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</si>
  <si>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</si>
  <si>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</si>
  <si>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</si>
  <si>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</si>
  <si>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</si>
  <si>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</si>
  <si>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</si>
  <si>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</si>
  <si>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</si>
  <si>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</si>
  <si>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</si>
  <si>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</si>
  <si>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</si>
  <si>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</si>
  <si>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</si>
  <si>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</si>
  <si>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</si>
  <si>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</si>
  <si>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</si>
  <si>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</si>
  <si>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</si>
  <si>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</si>
  <si>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</si>
  <si>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</si>
  <si>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</si>
  <si>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</si>
  <si>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</si>
  <si>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</si>
  <si>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</si>
  <si>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</si>
  <si>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</si>
  <si>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</si>
  <si>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</si>
  <si>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</si>
  <si>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</si>
  <si>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</si>
  <si>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</si>
  <si>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</si>
  <si>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</si>
  <si>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</si>
  <si>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</si>
  <si>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</si>
  <si>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</si>
  <si>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</si>
  <si>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</si>
  <si>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</si>
  <si>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</si>
  <si>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</si>
  <si>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</si>
  <si>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</si>
  <si>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</si>
  <si>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</si>
  <si>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</si>
  <si>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</si>
  <si>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</si>
  <si>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</si>
  <si>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</si>
  <si>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</si>
  <si>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</si>
  <si>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</si>
  <si>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</si>
  <si>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</si>
  <si>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</si>
  <si>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</si>
  <si>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</si>
  <si>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</si>
  <si>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</si>
  <si>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</si>
  <si>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</si>
  <si>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</si>
  <si>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</si>
  <si>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</si>
  <si>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</si>
  <si>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</si>
  <si>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</si>
  <si>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</si>
  <si>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</si>
  <si>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</si>
  <si>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</si>
  <si>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</si>
  <si>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</si>
  <si>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</si>
  <si>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</si>
  <si>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</si>
  <si>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</si>
  <si>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</si>
  <si>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</si>
  <si>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</si>
  <si>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</si>
  <si>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</si>
  <si>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</si>
  <si>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</si>
  <si>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</si>
  <si>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</si>
  <si>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</si>
  <si>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</si>
  <si>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</si>
  <si>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</si>
  <si>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</si>
  <si>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</si>
  <si>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</si>
  <si>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</si>
  <si>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</si>
  <si>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</si>
  <si>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</si>
  <si>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</si>
  <si>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</si>
  <si>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</si>
  <si>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</si>
  <si>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</si>
  <si>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</si>
  <si>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</si>
  <si>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</si>
  <si>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</si>
  <si>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</si>
  <si>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</si>
  <si>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</si>
  <si>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</si>
  <si>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</si>
  <si>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</si>
  <si>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</si>
  <si>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</si>
  <si>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</si>
  <si>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</si>
  <si>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</si>
  <si>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</si>
  <si>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</si>
  <si>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</si>
  <si>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</si>
  <si>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</si>
  <si>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</si>
  <si>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</si>
  <si>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</si>
  <si>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</si>
  <si>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</si>
  <si>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</si>
  <si>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</si>
  <si>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</si>
  <si>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</si>
  <si>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</si>
  <si>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</si>
  <si>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</si>
  <si>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</si>
  <si>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</si>
  <si>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</si>
  <si>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</si>
  <si>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</si>
  <si>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</si>
  <si>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</si>
  <si>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</si>
  <si>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</si>
  <si>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</si>
  <si>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</si>
  <si>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</si>
  <si>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</si>
  <si>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</si>
  <si>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</si>
  <si>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</si>
  <si>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</si>
  <si>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</si>
  <si>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</si>
  <si>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</si>
  <si>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</si>
  <si>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</si>
  <si>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</si>
  <si>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</si>
  <si>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</si>
  <si>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</si>
  <si>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</si>
  <si>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</si>
  <si>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</si>
  <si>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</si>
  <si>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</si>
  <si>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</si>
  <si>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</si>
  <si>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</si>
  <si>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</si>
  <si>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</si>
  <si>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</si>
  <si>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</si>
  <si>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</si>
  <si>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</si>
  <si>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</si>
  <si>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</si>
  <si>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</si>
  <si>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</si>
  <si>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</si>
  <si>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</si>
  <si>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</si>
  <si>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</si>
  <si>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</si>
  <si>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</si>
  <si>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</si>
  <si>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</si>
  <si>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</si>
  <si>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</si>
  <si>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</si>
  <si>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</si>
  <si>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</si>
  <si>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</si>
  <si>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</si>
  <si>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</si>
  <si>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</si>
  <si>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</si>
  <si>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</si>
  <si>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</si>
  <si>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</si>
  <si>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</si>
  <si>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</si>
  <si>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</si>
  <si>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</si>
  <si>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</si>
  <si>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</si>
  <si>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</si>
  <si>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</si>
  <si>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</si>
  <si>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</si>
  <si>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</si>
  <si>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</si>
  <si>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</si>
  <si>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</si>
  <si>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</si>
  <si>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</si>
  <si>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</si>
  <si>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</si>
  <si>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</si>
  <si>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</si>
  <si>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</si>
  <si>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</si>
  <si>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</si>
  <si>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</si>
  <si>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</si>
  <si>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</si>
  <si>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</si>
  <si>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</si>
  <si>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</si>
  <si>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</si>
  <si>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</si>
  <si>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</si>
  <si>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</si>
  <si>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</si>
  <si>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</si>
  <si>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</si>
  <si>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</si>
  <si>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</si>
  <si>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</si>
  <si>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</si>
  <si>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</si>
  <si>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</si>
  <si>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</si>
  <si>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</si>
  <si>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</si>
  <si>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</si>
  <si>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</si>
  <si>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</si>
  <si>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</si>
  <si>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</si>
  <si>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</si>
  <si>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</si>
  <si>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</si>
  <si>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</si>
  <si>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</si>
  <si>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</si>
  <si>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</si>
  <si>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</si>
  <si>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</si>
  <si>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</si>
  <si>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</si>
  <si>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</si>
  <si>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</si>
  <si>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</si>
  <si>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</si>
  <si>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</si>
  <si>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</si>
  <si>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</si>
  <si>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</si>
  <si>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</si>
  <si>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</si>
  <si>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</si>
  <si>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</si>
  <si>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</si>
  <si>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</si>
  <si>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</si>
  <si>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</si>
  <si>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</si>
  <si>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</si>
  <si>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</si>
  <si>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</si>
  <si>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</si>
  <si>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</si>
  <si>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</si>
  <si>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</si>
  <si>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</si>
  <si>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</si>
  <si>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</si>
  <si>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</si>
  <si>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</si>
  <si>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</si>
  <si>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</si>
  <si>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</si>
  <si>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</si>
  <si>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</si>
  <si>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</si>
  <si>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</si>
  <si>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</si>
  <si>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</si>
  <si>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</si>
  <si>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</si>
  <si>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</si>
  <si>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</si>
  <si>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</si>
  <si>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</si>
  <si>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</si>
  <si>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</si>
  <si>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</si>
  <si>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</si>
  <si>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</si>
  <si>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</si>
  <si>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</si>
  <si>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</si>
  <si>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</si>
  <si>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</si>
  <si>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</si>
  <si>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</si>
  <si>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</si>
  <si>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</si>
  <si>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</si>
  <si>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</si>
  <si>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</si>
  <si>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</si>
  <si>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</si>
  <si>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</si>
  <si>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</si>
  <si>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</si>
  <si>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</si>
  <si>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</si>
  <si>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</si>
  <si>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</si>
  <si>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</si>
  <si>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</si>
  <si>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</si>
  <si>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</si>
  <si>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</si>
  <si>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</si>
  <si>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</si>
  <si>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</si>
  <si>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</si>
  <si>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</si>
  <si>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</si>
  <si>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</si>
  <si>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</si>
  <si>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</si>
  <si>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</si>
  <si>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</si>
  <si>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</si>
  <si>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</si>
  <si>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</si>
  <si>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</si>
  <si>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</si>
  <si>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</si>
  <si>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</si>
  <si>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</si>
  <si>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</si>
  <si>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</si>
  <si>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</si>
  <si>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</si>
  <si>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</si>
  <si>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</si>
  <si>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</si>
  <si>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</si>
  <si>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</si>
  <si>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</si>
  <si>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</si>
  <si>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</si>
  <si>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</si>
  <si>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</si>
  <si>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</si>
  <si>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</si>
  <si>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</si>
  <si>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</si>
  <si>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</si>
  <si>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</si>
  <si>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</si>
  <si>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</si>
  <si>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</si>
  <si>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</si>
  <si>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</si>
  <si>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</si>
  <si>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</si>
  <si>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</si>
  <si>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</si>
  <si>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</si>
  <si>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</si>
  <si>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</si>
  <si>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</si>
  <si>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</si>
  <si>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</si>
  <si>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</si>
  <si>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</si>
  <si>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</si>
  <si>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</si>
  <si>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</si>
  <si>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</si>
  <si>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</si>
  <si>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</si>
  <si>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</si>
  <si>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</si>
  <si>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</si>
  <si>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</si>
  <si>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</si>
  <si>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</si>
  <si>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</si>
  <si>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</si>
  <si>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</si>
  <si>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</si>
  <si>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</si>
  <si>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</si>
  <si>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</si>
  <si>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</si>
  <si>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</si>
  <si>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</si>
  <si>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</si>
  <si>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</si>
  <si>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</si>
  <si>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</si>
  <si>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</si>
  <si>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</si>
  <si>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</si>
  <si>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</si>
  <si>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</si>
  <si>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</si>
  <si>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</si>
  <si>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</si>
  <si>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</si>
  <si>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</si>
  <si>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</si>
  <si>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</si>
  <si>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</si>
  <si>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</si>
  <si>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</si>
  <si>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</si>
  <si>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</si>
  <si>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</si>
  <si>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</si>
  <si>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</si>
  <si>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</si>
  <si>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</si>
  <si>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</si>
  <si>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</si>
  <si>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</si>
  <si>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</si>
  <si>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</si>
  <si>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</si>
  <si>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</si>
  <si>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</si>
  <si>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</si>
  <si>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</si>
  <si>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</si>
  <si>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</si>
  <si>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</si>
  <si>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</si>
  <si>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</si>
  <si>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</si>
  <si>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</si>
  <si>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</si>
  <si>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</si>
  <si>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</si>
  <si>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</si>
  <si>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</si>
  <si>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</si>
  <si>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</si>
  <si>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</si>
  <si>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</si>
  <si>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</si>
  <si>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</si>
  <si>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</si>
  <si>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</si>
  <si>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</si>
  <si>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</si>
  <si>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</si>
  <si>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</si>
  <si>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</si>
  <si>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</si>
  <si>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</si>
  <si>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</si>
  <si>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</si>
  <si>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</si>
  <si>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</si>
  <si>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</si>
  <si>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</si>
  <si>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</si>
  <si>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</si>
  <si>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</si>
  <si>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</si>
  <si>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</si>
  <si>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</si>
  <si>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</si>
  <si>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</si>
  <si>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</si>
  <si>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</si>
  <si>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</si>
  <si>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</si>
  <si>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</si>
  <si>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</si>
  <si>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</si>
  <si>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</si>
  <si>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</si>
  <si>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</si>
  <si>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</si>
  <si>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</si>
  <si>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</si>
  <si>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</si>
  <si>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</si>
  <si>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</si>
  <si>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</si>
  <si>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</si>
  <si>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</si>
  <si>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</si>
  <si>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</si>
  <si>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</si>
  <si>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</si>
  <si>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</si>
  <si>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</si>
  <si>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</si>
  <si>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</si>
  <si>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</si>
  <si>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</si>
  <si>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</si>
  <si>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</si>
  <si>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</si>
  <si>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</si>
  <si>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</si>
  <si>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</si>
  <si>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</si>
  <si>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</si>
  <si>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</si>
  <si>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</si>
  <si>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</si>
  <si>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</si>
  <si>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</si>
  <si>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</si>
  <si>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</si>
  <si>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</si>
  <si>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</si>
  <si>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</si>
  <si>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</si>
  <si>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</si>
  <si>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</si>
  <si>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</si>
  <si>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</si>
  <si>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</si>
  <si>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</si>
  <si>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</si>
  <si>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</si>
  <si>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</si>
  <si>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</si>
  <si>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</si>
  <si>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</si>
  <si>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</si>
  <si>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</si>
  <si>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</si>
  <si>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</si>
  <si>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</si>
  <si>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</si>
  <si>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</si>
  <si>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</si>
  <si>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</si>
  <si>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</si>
  <si>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</si>
  <si>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</si>
  <si>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</si>
  <si>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</si>
  <si>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</si>
  <si>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</si>
  <si>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</si>
  <si>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</si>
  <si>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</si>
  <si>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</si>
  <si>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</si>
  <si>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</si>
  <si>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</si>
  <si>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</si>
  <si>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</si>
  <si>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</si>
  <si>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</si>
  <si>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</si>
  <si>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</si>
  <si>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</si>
  <si>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</si>
  <si>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</si>
  <si>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</si>
  <si>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</si>
  <si>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</si>
  <si>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</si>
  <si>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</si>
  <si>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</si>
  <si>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</si>
  <si>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</si>
  <si>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</si>
  <si>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</si>
  <si>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</si>
  <si>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</si>
  <si>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</si>
  <si>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</si>
  <si>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</si>
  <si>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</si>
  <si>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</si>
  <si>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</si>
  <si>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</si>
  <si>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</si>
  <si>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</si>
  <si>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</si>
  <si>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</si>
  <si>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</si>
  <si>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</si>
  <si>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</si>
  <si>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</si>
  <si>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</si>
  <si>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</si>
  <si>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</si>
  <si>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</si>
  <si>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</si>
  <si>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</si>
  <si>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</si>
  <si>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</si>
  <si>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</si>
  <si>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</si>
  <si>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</si>
  <si>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</si>
  <si>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</si>
  <si>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</si>
  <si>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</si>
  <si>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</si>
  <si>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</si>
  <si>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</si>
  <si>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</si>
  <si>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</si>
  <si>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</si>
  <si>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</si>
  <si>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</si>
  <si>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</si>
  <si>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</si>
  <si>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</si>
  <si>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</si>
  <si>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</si>
  <si>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</si>
  <si>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</si>
  <si>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</si>
  <si>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</si>
  <si>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</si>
  <si>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</si>
  <si>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</si>
  <si>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</si>
  <si>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</si>
  <si>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</si>
  <si>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</si>
  <si>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</si>
  <si>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</si>
  <si>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</si>
  <si>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</si>
  <si>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</si>
  <si>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</si>
  <si>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</si>
  <si>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</si>
  <si>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</si>
  <si>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</si>
  <si>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</si>
  <si>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</si>
  <si>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</si>
  <si>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</si>
  <si>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</si>
  <si>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</si>
  <si>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</si>
  <si>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</si>
  <si>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</si>
  <si>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</si>
  <si>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</si>
  <si>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</si>
  <si>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</si>
  <si>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</si>
  <si>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</si>
  <si>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</si>
  <si>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</si>
  <si>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</si>
  <si>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</si>
  <si>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</si>
  <si>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</si>
  <si>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</si>
  <si>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</si>
  <si>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</si>
  <si>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</si>
  <si>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</si>
  <si>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</si>
  <si>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</si>
  <si>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</si>
  <si>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</si>
  <si>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</si>
  <si>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</si>
  <si>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</si>
  <si>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</si>
  <si>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</si>
  <si>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</si>
  <si>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</si>
  <si>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</si>
  <si>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</si>
  <si>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</si>
  <si>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</si>
  <si>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</si>
  <si>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</si>
  <si>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</si>
  <si>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</si>
  <si>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</si>
  <si>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</si>
  <si>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</si>
  <si>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</si>
  <si>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</si>
  <si>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</si>
  <si>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</si>
  <si>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</si>
  <si>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</si>
  <si>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</si>
  <si>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</si>
  <si>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</si>
  <si>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</si>
  <si>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</si>
  <si>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</si>
  <si>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</si>
  <si>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</si>
  <si>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</si>
  <si>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</si>
  <si>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</si>
  <si>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</si>
  <si>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</si>
  <si>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</si>
  <si>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</si>
  <si>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</si>
  <si>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</si>
  <si>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</si>
  <si>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</si>
  <si>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</si>
  <si>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</si>
  <si>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</si>
  <si>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</si>
  <si>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</si>
  <si>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</si>
  <si>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</si>
  <si>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</si>
  <si>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</si>
  <si>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</si>
  <si>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</si>
  <si>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</si>
  <si>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</si>
  <si>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</si>
  <si>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</si>
  <si>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</si>
  <si>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</si>
  <si>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</si>
  <si>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</si>
  <si>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</si>
  <si>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</si>
  <si>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</si>
  <si>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</si>
  <si>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</si>
  <si>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</si>
  <si>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</si>
  <si>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</si>
  <si>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</si>
  <si>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</si>
  <si>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</si>
  <si>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</si>
  <si>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</si>
  <si>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</si>
  <si>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</si>
  <si>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</si>
  <si>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</si>
  <si>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</si>
  <si>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</si>
  <si>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</si>
  <si>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</si>
  <si>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</si>
  <si>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</si>
  <si>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</si>
  <si>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</si>
  <si>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</si>
  <si>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</si>
  <si>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</si>
  <si>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</si>
  <si>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</si>
  <si>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</si>
  <si>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</si>
  <si>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</si>
  <si>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</si>
  <si>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</si>
  <si>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</si>
  <si>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</si>
  <si>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</si>
  <si>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</si>
  <si>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</si>
  <si>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</si>
  <si>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</si>
  <si>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</si>
  <si>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</si>
  <si>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</si>
  <si>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</si>
  <si>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</si>
  <si>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</si>
  <si>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</si>
  <si>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</si>
  <si>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</si>
  <si>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</si>
  <si>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</si>
  <si>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</si>
  <si>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</si>
  <si>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</si>
  <si>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</si>
  <si>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</si>
  <si>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</si>
  <si>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</si>
  <si>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</si>
  <si>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</si>
  <si>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</si>
  <si>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</si>
  <si>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</si>
  <si>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</si>
  <si>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</si>
  <si>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</si>
  <si>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</si>
  <si>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</si>
  <si>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</si>
  <si>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</si>
  <si>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</si>
  <si>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</si>
  <si>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</si>
  <si>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</si>
  <si>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</si>
  <si>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</si>
  <si>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</si>
  <si>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</si>
  <si>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</si>
  <si>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</si>
  <si>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</si>
  <si>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</si>
  <si>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</si>
  <si>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</si>
  <si>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</si>
  <si>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</si>
  <si>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</si>
  <si>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</si>
  <si>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</si>
  <si>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</si>
  <si>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</si>
  <si>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</si>
  <si>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</si>
  <si>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</si>
  <si>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</si>
  <si>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</si>
  <si>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</si>
  <si>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</si>
  <si>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</si>
  <si>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</si>
  <si>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</si>
  <si>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</si>
  <si>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</si>
  <si>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</si>
  <si>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</si>
  <si>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</si>
  <si>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</si>
  <si>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</si>
  <si>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</si>
  <si>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</si>
  <si>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</si>
  <si>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</si>
  <si>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</si>
  <si>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</si>
  <si>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</si>
  <si>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</si>
  <si>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</si>
  <si>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</si>
  <si>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</si>
  <si>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</si>
  <si>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</si>
  <si>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</si>
  <si>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</si>
  <si>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</si>
  <si>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</si>
  <si>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</si>
  <si>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</si>
  <si>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</si>
  <si>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</si>
  <si>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</si>
  <si>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</si>
  <si>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</si>
  <si>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</si>
  <si>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</si>
  <si>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</si>
  <si>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</si>
  <si>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</si>
  <si>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</si>
  <si>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</si>
  <si>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</si>
  <si>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</si>
  <si>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</si>
  <si>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</si>
  <si>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</si>
  <si>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</si>
  <si>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</si>
  <si>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</si>
  <si>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</si>
  <si>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</si>
  <si>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</si>
  <si>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</si>
  <si>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</si>
  <si>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</si>
  <si>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</si>
  <si>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</si>
  <si>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</si>
  <si>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</si>
  <si>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</si>
  <si>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</si>
  <si>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</si>
  <si>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</si>
  <si>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</si>
  <si>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</si>
  <si>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</si>
  <si>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</si>
  <si>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</si>
  <si>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</si>
  <si>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</si>
  <si>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</si>
  <si>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</si>
  <si>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</si>
  <si>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</si>
  <si>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</si>
  <si>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</si>
  <si>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</si>
  <si>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</si>
  <si>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</si>
  <si>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</si>
  <si>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</si>
  <si>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</si>
  <si>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</si>
  <si>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</si>
  <si>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</si>
  <si>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</si>
  <si>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</si>
  <si>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</si>
  <si>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</si>
  <si>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</si>
  <si>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</si>
  <si>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</si>
  <si>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</si>
  <si>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</si>
  <si>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</si>
  <si>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</si>
  <si>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</si>
  <si>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</si>
  <si>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</si>
  <si>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</si>
  <si>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</si>
  <si>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</si>
  <si>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</si>
  <si>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</si>
  <si>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</si>
  <si>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</si>
  <si>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</si>
  <si>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</si>
  <si>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</si>
  <si>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</si>
  <si>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</si>
  <si>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</si>
  <si>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</si>
  <si>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</si>
  <si>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</si>
  <si>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</si>
  <si>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</si>
  <si>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</si>
  <si>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</si>
  <si>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</si>
  <si>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</si>
  <si>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</si>
  <si>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</si>
  <si>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</si>
  <si>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</si>
  <si>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</si>
  <si>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</si>
  <si>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</si>
  <si>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</si>
  <si>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</si>
  <si>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</si>
  <si>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</si>
  <si>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</si>
  <si>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</si>
  <si>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</si>
  <si>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</si>
  <si>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</si>
  <si>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</si>
  <si>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</si>
  <si>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</si>
  <si>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</si>
  <si>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</si>
  <si>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</si>
  <si>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</si>
  <si>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</si>
  <si>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</si>
  <si>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</si>
  <si>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</si>
  <si>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</si>
  <si>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</si>
  <si>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</si>
  <si>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</si>
  <si>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</si>
  <si>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</si>
  <si>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</si>
  <si>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</si>
  <si>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</si>
  <si>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</si>
  <si>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</si>
  <si>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</si>
  <si>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</si>
  <si>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</si>
  <si>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</si>
  <si>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</si>
  <si>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</si>
  <si>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</si>
  <si>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</si>
  <si>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</si>
  <si>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</si>
  <si>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</si>
  <si>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</si>
  <si>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</si>
  <si>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</si>
  <si>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</si>
  <si>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</si>
  <si>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</si>
  <si>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</si>
  <si>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</si>
  <si>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</si>
  <si>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</si>
  <si>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</si>
  <si>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</si>
  <si>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</si>
  <si>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</si>
  <si>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</si>
  <si>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</si>
  <si>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</si>
  <si>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</si>
  <si>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</si>
  <si>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</si>
  <si>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</si>
  <si>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</si>
  <si>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</si>
  <si>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</si>
  <si>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</si>
  <si>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</si>
  <si>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</si>
  <si>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</si>
  <si>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</si>
  <si>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</si>
  <si>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</si>
  <si>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</si>
  <si>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</si>
  <si>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</si>
  <si>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</si>
  <si>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</si>
  <si>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</si>
  <si>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</si>
  <si>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</si>
  <si>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</si>
  <si>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</si>
  <si>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</si>
  <si>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</si>
  <si>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</si>
  <si>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</si>
  <si>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</si>
  <si>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</si>
  <si>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</si>
  <si>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</si>
  <si>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</si>
  <si>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</si>
  <si>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</si>
  <si>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</si>
  <si>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</si>
  <si>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</si>
  <si>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</si>
  <si>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</si>
  <si>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</si>
  <si>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</si>
  <si>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</si>
  <si>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</si>
  <si>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</si>
  <si>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</si>
  <si>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</si>
  <si>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</si>
  <si>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</si>
  <si>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</si>
  <si>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</si>
  <si>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</si>
  <si>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</si>
  <si>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</si>
  <si>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</si>
  <si>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</si>
  <si>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</si>
  <si>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</si>
  <si>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</si>
  <si>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</si>
  <si>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</si>
  <si>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</si>
  <si>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</si>
  <si>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</si>
  <si>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</si>
  <si>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</si>
  <si>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</si>
  <si>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</si>
  <si>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</si>
  <si>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</si>
  <si>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</si>
  <si>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</si>
  <si>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</si>
  <si>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</si>
  <si>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</si>
  <si>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</si>
  <si>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</si>
  <si>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</si>
  <si>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</si>
  <si>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</si>
  <si>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</si>
  <si>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</si>
  <si>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</si>
  <si>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</si>
  <si>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</si>
  <si>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</si>
  <si>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</si>
  <si>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</si>
  <si>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</si>
  <si>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</si>
  <si>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</si>
  <si>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</si>
  <si>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</si>
  <si>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</si>
  <si>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</si>
  <si>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</si>
  <si>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</si>
  <si>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</si>
  <si>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</si>
  <si>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</si>
  <si>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</si>
  <si>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</si>
  <si>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</si>
  <si>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</si>
  <si>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</si>
  <si>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</si>
  <si>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</si>
  <si>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</si>
  <si>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</si>
  <si>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</si>
  <si>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</si>
  <si>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</si>
  <si>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</si>
  <si>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</si>
  <si>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</si>
  <si>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</si>
  <si>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</si>
  <si>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</si>
  <si>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</si>
  <si>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</si>
  <si>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</si>
  <si>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</si>
  <si>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</si>
  <si>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</si>
  <si>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</si>
  <si>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</si>
  <si>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</si>
  <si>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</si>
  <si>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</si>
  <si>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</si>
  <si>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</si>
  <si>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</si>
  <si>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</si>
  <si>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</si>
  <si>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</si>
  <si>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</si>
  <si>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</si>
  <si>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</si>
  <si>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</si>
  <si>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</si>
  <si>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</si>
  <si>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</si>
  <si>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</si>
  <si>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</si>
  <si>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</si>
  <si>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</si>
  <si>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</si>
  <si>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</si>
  <si>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</si>
  <si>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</si>
  <si>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</si>
  <si>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</si>
  <si>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</si>
  <si>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</si>
  <si>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</si>
  <si>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</si>
  <si>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</si>
  <si>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</si>
  <si>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</si>
  <si>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</si>
  <si>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</si>
  <si>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</si>
  <si>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</si>
  <si>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</si>
  <si>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</si>
  <si>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</si>
  <si>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</si>
  <si>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</si>
  <si>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</si>
  <si>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</si>
  <si>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</si>
  <si>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</si>
  <si>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</si>
  <si>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</si>
  <si>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</si>
  <si>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</si>
  <si>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</si>
  <si>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</si>
  <si>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</si>
  <si>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</si>
  <si>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</si>
  <si>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</si>
  <si>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</si>
  <si>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</si>
  <si>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</si>
  <si>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</si>
  <si>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</si>
  <si>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</si>
  <si>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</si>
  <si>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</si>
  <si>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</si>
  <si>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</si>
  <si>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</si>
  <si>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</si>
  <si>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</si>
  <si>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</si>
  <si>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</si>
  <si>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</si>
  <si>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</si>
  <si>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</si>
  <si>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</si>
  <si>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</si>
  <si>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</si>
  <si>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</si>
  <si>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</si>
  <si>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</si>
  <si>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</si>
  <si>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</si>
  <si>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</si>
  <si>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</si>
  <si>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</si>
  <si>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</si>
  <si>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</si>
  <si>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</si>
  <si>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</si>
  <si>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</si>
  <si>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</si>
  <si>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</si>
  <si>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</si>
  <si>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</si>
  <si>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</si>
  <si>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</si>
  <si>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</si>
  <si>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</si>
  <si>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</si>
  <si>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</si>
  <si>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</si>
  <si>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</si>
  <si>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</si>
  <si>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</si>
  <si>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</si>
  <si>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</si>
  <si>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</si>
  <si>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</si>
  <si>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</si>
  <si>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</si>
  <si>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</si>
  <si>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</si>
  <si>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</si>
  <si>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</si>
  <si>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</si>
  <si>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</si>
  <si>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</si>
  <si>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</si>
  <si>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</si>
  <si>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</si>
  <si>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</si>
  <si>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</si>
  <si>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</si>
  <si>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</si>
  <si>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</si>
  <si>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</si>
  <si>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</si>
  <si>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</si>
  <si>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</si>
  <si>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</si>
  <si>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</si>
  <si>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</si>
  <si>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</si>
  <si>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</si>
  <si>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</si>
  <si>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</si>
  <si>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</si>
  <si>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</si>
  <si>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</si>
  <si>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</si>
  <si>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</si>
  <si>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</si>
  <si>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</si>
  <si>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</si>
  <si>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</si>
  <si>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</si>
  <si>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</si>
  <si>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</si>
  <si>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</si>
  <si>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</si>
  <si>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</si>
  <si>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</si>
  <si>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</si>
  <si>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</si>
  <si>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</si>
  <si>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</si>
  <si>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</si>
  <si>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</si>
  <si>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</si>
  <si>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</si>
  <si>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</si>
  <si>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</si>
  <si>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</si>
  <si>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</si>
  <si>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</si>
  <si>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</si>
  <si>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</si>
  <si>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</si>
  <si>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</si>
  <si>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</si>
  <si>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</si>
  <si>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</si>
  <si>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</si>
  <si>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</si>
  <si>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</si>
  <si>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</si>
  <si>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</si>
  <si>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</si>
  <si>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</si>
  <si>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</si>
  <si>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</si>
  <si>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</si>
  <si>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</si>
  <si>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</si>
  <si>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</si>
  <si>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</si>
  <si>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</si>
  <si>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</si>
  <si>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</si>
  <si>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</si>
  <si>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</si>
  <si>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</si>
  <si>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</si>
  <si>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</si>
  <si>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</si>
  <si>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</si>
  <si>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</si>
  <si>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</si>
  <si>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</si>
  <si>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</si>
  <si>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</si>
  <si>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</si>
  <si>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</si>
  <si>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</si>
  <si>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</si>
  <si>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</si>
  <si>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</si>
  <si>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</si>
  <si>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</si>
  <si>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</si>
  <si>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</si>
  <si>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</si>
  <si>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</si>
  <si>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</si>
  <si>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</si>
  <si>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</si>
  <si>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</si>
  <si>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</si>
  <si>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</si>
  <si>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</si>
  <si>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</si>
  <si>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</si>
  <si>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</si>
  <si>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</si>
  <si>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</si>
  <si>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</si>
  <si>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</si>
  <si>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</si>
  <si>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</si>
  <si>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</si>
  <si>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</si>
  <si>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</si>
  <si>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</si>
  <si>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</si>
  <si>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</si>
  <si>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</si>
  <si>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</si>
  <si>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</si>
  <si>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</si>
  <si>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</si>
  <si>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</si>
  <si>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</si>
  <si>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</si>
  <si>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</si>
  <si>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</si>
  <si>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</si>
  <si>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</si>
  <si>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</si>
  <si>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</si>
  <si>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</si>
  <si>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</si>
  <si>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</si>
  <si>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</si>
  <si>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</si>
  <si>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</si>
  <si>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</si>
  <si>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</si>
  <si>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</si>
  <si>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</si>
  <si>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</si>
  <si>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</si>
  <si>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</si>
  <si>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</si>
  <si>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</si>
  <si>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</si>
  <si>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</si>
  <si>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</si>
  <si>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</si>
  <si>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</si>
  <si>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</si>
  <si>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</si>
  <si>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</si>
  <si>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</si>
  <si>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</si>
  <si>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</si>
  <si>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</si>
  <si>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</si>
  <si>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</si>
  <si>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</si>
  <si>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</si>
  <si>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</si>
  <si>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</si>
  <si>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</si>
  <si>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</si>
  <si>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</si>
  <si>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</si>
  <si>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</si>
  <si>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</si>
  <si>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</si>
  <si>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</si>
  <si>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</si>
  <si>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</si>
  <si>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</si>
  <si>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</si>
  <si>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</si>
  <si>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</si>
  <si>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</si>
  <si>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</si>
  <si>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</si>
  <si>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</si>
  <si>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</si>
  <si>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</si>
  <si>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</si>
  <si>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</si>
  <si>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</si>
  <si>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</si>
  <si>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</si>
  <si>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</si>
  <si>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</si>
  <si>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</si>
  <si>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</si>
  <si>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</si>
  <si>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</si>
  <si>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</si>
  <si>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</si>
  <si>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</si>
  <si>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</si>
  <si>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</si>
  <si>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</si>
  <si>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</si>
  <si>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</si>
  <si>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</si>
  <si>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</si>
  <si>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</si>
  <si>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</si>
  <si>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</si>
  <si>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</si>
  <si>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</si>
  <si>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</si>
  <si>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</si>
  <si>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</si>
  <si>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</si>
  <si>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</si>
  <si>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</si>
  <si>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</si>
  <si>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</si>
  <si>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</si>
  <si>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</si>
  <si>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</si>
  <si>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</si>
  <si>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</si>
  <si>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</si>
  <si>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</si>
  <si>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</si>
  <si>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</si>
  <si>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</si>
  <si>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</si>
  <si>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</si>
  <si>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</si>
  <si>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</si>
  <si>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</si>
  <si>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</si>
  <si>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</si>
  <si>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</si>
  <si>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</si>
  <si>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</si>
  <si>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</si>
  <si>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</si>
  <si>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</si>
  <si>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</si>
  <si>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</si>
  <si>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</si>
  <si>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</si>
  <si>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</si>
  <si>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</si>
  <si>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</si>
  <si>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</si>
  <si>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</si>
  <si>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</si>
  <si>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</si>
  <si>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</si>
  <si>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</si>
  <si>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</si>
  <si>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</si>
  <si>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</si>
  <si>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</si>
  <si>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</si>
  <si>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</si>
  <si>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</si>
  <si>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</si>
  <si>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</si>
  <si>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</si>
  <si>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</si>
  <si>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</si>
  <si>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</si>
  <si>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</si>
  <si>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</si>
  <si>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</si>
  <si>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</si>
  <si>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</si>
  <si>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</si>
  <si>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</si>
  <si>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</si>
  <si>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</si>
  <si>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</si>
  <si>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</si>
  <si>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</si>
  <si>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</si>
  <si>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</si>
  <si>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</si>
  <si>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</si>
  <si>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</si>
  <si>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</si>
  <si>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</si>
  <si>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</si>
  <si>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</si>
  <si>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</si>
  <si>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</si>
  <si>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</si>
  <si>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</si>
  <si>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</si>
  <si>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</si>
  <si>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</si>
  <si>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</si>
  <si>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</si>
  <si>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</si>
  <si>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</si>
  <si>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</si>
  <si>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</si>
  <si>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</si>
  <si>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</si>
  <si>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</si>
  <si>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</si>
  <si>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</si>
  <si>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</si>
  <si>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</si>
  <si>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</si>
  <si>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</si>
  <si>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</si>
  <si>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</si>
  <si>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</si>
  <si>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</si>
  <si>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</si>
  <si>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</si>
  <si>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</si>
  <si>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</si>
  <si>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</si>
  <si>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</si>
  <si>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</si>
  <si>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</si>
  <si>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</si>
  <si>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</si>
  <si>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</si>
  <si>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</si>
  <si>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</si>
  <si>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</si>
  <si>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</si>
  <si>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</si>
  <si>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</si>
  <si>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</si>
  <si>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</si>
  <si>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</si>
  <si>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</si>
  <si>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</si>
  <si>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</si>
  <si>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</si>
  <si>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</si>
  <si>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</si>
  <si>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</si>
  <si>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</si>
  <si>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</si>
  <si>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</si>
  <si>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</si>
  <si>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</si>
  <si>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</si>
  <si>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</si>
  <si>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</si>
  <si>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</si>
  <si>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</si>
  <si>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</si>
  <si>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</si>
  <si>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</si>
  <si>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</si>
  <si>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</si>
  <si>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</si>
  <si>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</si>
  <si>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</si>
  <si>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</si>
  <si>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</si>
  <si>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</si>
  <si>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</si>
  <si>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</si>
  <si>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</si>
  <si>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</si>
  <si>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</si>
  <si>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</si>
  <si>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</si>
  <si>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</si>
  <si>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</si>
  <si>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</si>
  <si>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</si>
  <si>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</si>
  <si>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</si>
  <si>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</si>
  <si>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</si>
  <si>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</si>
  <si>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</si>
  <si>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</si>
  <si>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</si>
  <si>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</si>
  <si>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</si>
  <si>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</si>
  <si>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</si>
  <si>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</si>
  <si>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</si>
  <si>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</si>
  <si>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</si>
  <si>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</si>
  <si>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</si>
  <si>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</si>
  <si>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</si>
  <si>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</si>
  <si>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</si>
  <si>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</si>
  <si>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</si>
  <si>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</si>
  <si>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</si>
  <si>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</si>
  <si>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</si>
  <si>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</si>
  <si>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</si>
  <si>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</si>
  <si>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</si>
  <si>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</si>
  <si>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</si>
  <si>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</si>
  <si>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</si>
  <si>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</si>
  <si>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</si>
  <si>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</si>
  <si>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</si>
  <si>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</si>
  <si>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</si>
  <si>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</si>
  <si>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</si>
  <si>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</si>
  <si>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</si>
  <si>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</si>
  <si>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</si>
  <si>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</si>
  <si>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</si>
  <si>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</si>
  <si>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</si>
  <si>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</si>
  <si>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</si>
  <si>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</si>
  <si>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</si>
  <si>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</si>
  <si>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</si>
  <si>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</si>
  <si>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</si>
  <si>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</si>
  <si>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</si>
  <si>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</si>
  <si>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</si>
  <si>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</si>
  <si>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</si>
  <si>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</si>
  <si>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</si>
  <si>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</si>
  <si>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</si>
  <si>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</si>
  <si>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</si>
  <si>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</si>
  <si>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</si>
  <si>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</si>
  <si>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</si>
  <si>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</si>
  <si>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</si>
  <si>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</si>
  <si>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</si>
  <si>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</si>
  <si>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</si>
  <si>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</si>
  <si>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</si>
  <si>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</si>
  <si>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</si>
  <si>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</si>
  <si>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</si>
  <si>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</si>
  <si>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</si>
  <si>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</si>
  <si>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</si>
  <si>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</si>
  <si>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</si>
  <si>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</si>
  <si>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</si>
  <si>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</si>
  <si>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</si>
  <si>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</si>
  <si>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</si>
  <si>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</si>
  <si>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</si>
  <si>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</si>
  <si>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</si>
  <si>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</si>
  <si>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</si>
  <si>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</si>
  <si>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</si>
  <si>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</si>
  <si>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</si>
  <si>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</si>
  <si>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</si>
  <si>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</si>
  <si>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</si>
  <si>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</si>
  <si>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</si>
  <si>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</si>
  <si>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</si>
  <si>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</si>
  <si>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</si>
  <si>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</si>
  <si>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</si>
  <si>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</si>
  <si>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</si>
  <si>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</si>
  <si>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</si>
  <si>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</si>
  <si>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</si>
  <si>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</si>
  <si>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</si>
  <si>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</si>
  <si>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</si>
  <si>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</si>
  <si>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</si>
  <si>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</si>
  <si>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</si>
  <si>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</si>
  <si>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</si>
  <si>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</si>
  <si>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</si>
  <si>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</si>
  <si>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</si>
  <si>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</si>
  <si>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</si>
  <si>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</si>
  <si>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</si>
  <si>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</si>
  <si>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</si>
  <si>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</si>
  <si>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</si>
  <si>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</si>
  <si>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</si>
  <si>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</si>
  <si>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</si>
  <si>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</si>
  <si>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</si>
  <si>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</si>
  <si>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</si>
  <si>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</si>
  <si>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</si>
  <si>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</si>
  <si>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</si>
  <si>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</si>
  <si>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</si>
  <si>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</si>
  <si>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</si>
  <si>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</si>
  <si>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</si>
  <si>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</si>
  <si>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</si>
  <si>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</si>
  <si>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</si>
  <si>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</si>
  <si>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</si>
  <si>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</si>
  <si>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</si>
  <si>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</si>
  <si>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</si>
  <si>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</si>
  <si>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</si>
  <si>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</si>
  <si>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</si>
  <si>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</si>
  <si>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</si>
  <si>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</si>
  <si>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</si>
  <si>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</si>
  <si>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</si>
  <si>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</si>
  <si>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</si>
  <si>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</si>
  <si>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</si>
  <si>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</si>
  <si>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</si>
  <si>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</si>
  <si>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</si>
  <si>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</si>
  <si>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</si>
  <si>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</si>
  <si>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</si>
  <si>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</si>
  <si>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</si>
  <si>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</si>
  <si>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</si>
  <si>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</si>
  <si>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</si>
  <si>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</si>
  <si>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</si>
  <si>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</si>
  <si>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</si>
  <si>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</si>
  <si>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</si>
  <si>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</si>
  <si>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</si>
  <si>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</si>
  <si>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</si>
  <si>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</si>
  <si>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</si>
  <si>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</si>
  <si>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</si>
  <si>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</si>
  <si>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</si>
  <si>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</si>
  <si>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</si>
  <si>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</si>
  <si>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</si>
  <si>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</si>
  <si>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</si>
  <si>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</si>
  <si>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</si>
  <si>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</si>
  <si>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</si>
  <si>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</si>
  <si>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</si>
  <si>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</si>
  <si>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</si>
  <si>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</si>
  <si>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</si>
  <si>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</si>
  <si>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</si>
  <si>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</si>
  <si>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</si>
  <si>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</si>
  <si>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</si>
  <si>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</si>
  <si>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</si>
  <si>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</si>
  <si>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</si>
  <si>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</si>
  <si>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</si>
  <si>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</si>
  <si>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</si>
  <si>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</si>
  <si>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</si>
  <si>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</si>
  <si>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</si>
  <si>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</si>
  <si>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</si>
  <si>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</si>
  <si>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</si>
  <si>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</si>
  <si>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</si>
  <si>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</si>
  <si>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</si>
  <si>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</si>
  <si>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</si>
  <si>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</si>
  <si>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</si>
  <si>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</si>
  <si>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</si>
  <si>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</si>
  <si>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</si>
  <si>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</si>
  <si>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</si>
  <si>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</si>
  <si>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</si>
  <si>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</si>
  <si>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</si>
  <si>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</si>
  <si>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</si>
  <si>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</si>
  <si>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</si>
  <si>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</si>
  <si>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</si>
  <si>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</si>
  <si>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</si>
  <si>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</si>
  <si>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</si>
  <si>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</si>
  <si>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</si>
  <si>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</si>
  <si>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</si>
  <si>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</si>
  <si>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</si>
  <si>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</si>
  <si>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</si>
  <si>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</si>
  <si>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</si>
  <si>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</si>
  <si>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</si>
  <si>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</si>
  <si>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</si>
  <si>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</si>
  <si>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</si>
  <si>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</si>
  <si>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</si>
  <si>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</si>
  <si>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</si>
  <si>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</si>
  <si>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</si>
  <si>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</si>
  <si>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</si>
  <si>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</si>
  <si>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</si>
  <si>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</si>
  <si>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</si>
  <si>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</si>
  <si>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</si>
  <si>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</si>
  <si>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</si>
  <si>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</si>
  <si>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</si>
  <si>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</si>
  <si>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</si>
  <si>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</si>
  <si>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</si>
  <si>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</si>
  <si>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</si>
  <si>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</si>
  <si>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</si>
  <si>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</si>
  <si>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</si>
  <si>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</si>
  <si>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</si>
  <si>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</si>
  <si>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</si>
  <si>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</si>
  <si>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</si>
  <si>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</si>
  <si>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</si>
  <si>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</si>
  <si>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</si>
  <si>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</si>
  <si>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</si>
  <si>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</si>
  <si>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</si>
  <si>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</si>
  <si>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</si>
  <si>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</si>
  <si>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</si>
  <si>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</si>
  <si>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</si>
  <si>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</si>
  <si>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</si>
  <si>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</si>
  <si>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</si>
  <si>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</si>
  <si>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</si>
  <si>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</si>
  <si>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</si>
  <si>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</si>
  <si>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</si>
  <si>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</si>
  <si>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</si>
  <si>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</si>
  <si>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</si>
  <si>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</si>
  <si>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</si>
  <si>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</si>
  <si>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</si>
  <si>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</si>
  <si>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</si>
  <si>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</si>
  <si>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</si>
  <si>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</si>
  <si>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</si>
  <si>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</si>
  <si>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</si>
  <si>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</si>
  <si>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</si>
  <si>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</si>
  <si>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</si>
  <si>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</si>
  <si>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</si>
  <si>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</si>
  <si>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</si>
  <si>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</si>
  <si>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</si>
  <si>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</si>
  <si>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</si>
  <si>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</si>
  <si>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</si>
  <si>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</si>
  <si>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</si>
  <si>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</si>
  <si>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</si>
  <si>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</si>
  <si>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</si>
  <si>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</si>
  <si>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</si>
  <si>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</si>
  <si>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</si>
  <si>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</si>
  <si>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</si>
  <si>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</si>
  <si>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</si>
  <si>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</si>
  <si>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</si>
  <si>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</si>
  <si>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</si>
  <si>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</si>
  <si>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</si>
  <si>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</si>
  <si>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</si>
  <si>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</si>
  <si>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</si>
  <si>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</si>
  <si>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</si>
  <si>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</si>
  <si>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</si>
  <si>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</si>
  <si>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</si>
  <si>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</si>
  <si>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</si>
  <si>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</si>
  <si>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</si>
  <si>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</si>
  <si>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</si>
  <si>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</si>
  <si>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</si>
  <si>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</si>
  <si>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</si>
  <si>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</si>
  <si>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</si>
  <si>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</si>
  <si>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</si>
  <si>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</si>
  <si>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</si>
  <si>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</si>
  <si>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</si>
  <si>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</si>
  <si>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</si>
  <si>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</si>
  <si>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</si>
  <si>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</si>
  <si>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</si>
  <si>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</si>
  <si>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</si>
  <si>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</si>
  <si>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</si>
  <si>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</si>
  <si>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</si>
  <si>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</si>
  <si>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</si>
  <si>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</si>
  <si>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</si>
  <si>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</si>
  <si>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</si>
  <si>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</si>
  <si>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</si>
  <si>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</si>
  <si>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</si>
  <si>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</si>
  <si>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</si>
  <si>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</si>
  <si>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</si>
  <si>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</si>
  <si>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</si>
  <si>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</si>
  <si>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</si>
  <si>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</si>
  <si>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</si>
  <si>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</si>
  <si>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</si>
  <si>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</si>
  <si>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</si>
  <si>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</si>
  <si>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</si>
  <si>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</si>
  <si>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</si>
  <si>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</si>
  <si>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</si>
  <si>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</si>
  <si>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</si>
  <si>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</si>
  <si>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</si>
  <si>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</si>
  <si>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</si>
  <si>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</si>
  <si>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</si>
  <si>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</si>
  <si>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</si>
  <si>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</si>
  <si>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</si>
  <si>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</si>
  <si>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</si>
  <si>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</si>
  <si>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</si>
  <si>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</si>
  <si>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</si>
  <si>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</si>
  <si>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</si>
  <si>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</si>
  <si>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</si>
  <si>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</si>
  <si>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</si>
  <si>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</si>
  <si>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</si>
  <si>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</si>
  <si>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</si>
  <si>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</si>
  <si>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</si>
  <si>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</si>
  <si>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</si>
  <si>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</si>
  <si>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</si>
  <si>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</si>
  <si>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</si>
  <si>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</si>
  <si>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</si>
  <si>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</si>
  <si>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</si>
  <si>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</si>
  <si>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</si>
  <si>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</si>
  <si>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</si>
  <si>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</si>
  <si>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</si>
  <si>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</si>
  <si>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</si>
  <si>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</si>
  <si>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</si>
  <si>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</si>
  <si>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</si>
  <si>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</si>
  <si>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</si>
  <si>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</si>
  <si>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</si>
  <si>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</si>
  <si>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</si>
  <si>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</si>
  <si>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</si>
  <si>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</si>
  <si>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</si>
  <si>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</si>
  <si>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</si>
  <si>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</si>
  <si>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</si>
  <si>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</si>
  <si>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</si>
  <si>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</si>
  <si>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</si>
  <si>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</si>
  <si>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</si>
  <si>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</si>
  <si>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</si>
  <si>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</si>
  <si>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</si>
  <si>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</si>
  <si>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</si>
  <si>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</si>
  <si>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</si>
  <si>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</si>
  <si>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</si>
  <si>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</si>
  <si>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</si>
  <si>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</si>
  <si>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</si>
  <si>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</si>
  <si>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</si>
  <si>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</si>
  <si>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</si>
  <si>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</si>
  <si>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</si>
  <si>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</si>
  <si>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</si>
  <si>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</si>
  <si>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</si>
  <si>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</si>
  <si>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</si>
  <si>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</si>
  <si>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</si>
  <si>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</si>
  <si>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</si>
  <si>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</si>
  <si>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</si>
  <si>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</si>
  <si>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</si>
  <si>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</si>
  <si>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</si>
  <si>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</si>
  <si>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</si>
  <si>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</si>
  <si>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</si>
  <si>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</si>
  <si>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</si>
  <si>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</si>
  <si>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</si>
  <si>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</si>
  <si>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</si>
  <si>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</si>
  <si>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</si>
  <si>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</si>
  <si>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</si>
  <si>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</si>
  <si>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</si>
  <si>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</si>
  <si>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</si>
  <si>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</si>
  <si>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</si>
  <si>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</si>
  <si>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</si>
  <si>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</si>
  <si>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</si>
  <si>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</si>
  <si>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</si>
  <si>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</si>
  <si>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</si>
  <si>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</si>
  <si>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</si>
  <si>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</si>
  <si>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</si>
  <si>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</si>
  <si>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</si>
  <si>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</si>
  <si>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</si>
  <si>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</si>
  <si>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</si>
  <si>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</si>
  <si>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</si>
  <si>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</si>
  <si>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</si>
  <si>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</si>
  <si>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</si>
  <si>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</si>
  <si>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</si>
  <si>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</si>
  <si>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</si>
  <si>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</si>
  <si>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</si>
  <si>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</si>
  <si>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</si>
  <si>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</si>
  <si>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</si>
  <si>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</si>
  <si>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</si>
  <si>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</si>
  <si>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</si>
  <si>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</si>
  <si>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</si>
  <si>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</si>
  <si>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</si>
  <si>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</si>
  <si>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</si>
  <si>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</si>
  <si>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</si>
  <si>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</si>
  <si>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</si>
  <si>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</si>
  <si>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</si>
  <si>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</si>
  <si>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</si>
  <si>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</si>
  <si>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</si>
  <si>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</si>
  <si>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</si>
  <si>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</si>
  <si>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</si>
  <si>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</si>
  <si>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</si>
  <si>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</si>
  <si>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</si>
  <si>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</si>
  <si>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</si>
  <si>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</si>
  <si>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</si>
  <si>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</si>
  <si>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</si>
  <si>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</si>
  <si>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</si>
  <si>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</si>
  <si>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</si>
  <si>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</si>
  <si>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</si>
  <si>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</si>
  <si>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</si>
  <si>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</si>
  <si>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</si>
  <si>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</si>
  <si>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</si>
  <si>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</si>
  <si>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</si>
  <si>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</si>
  <si>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</si>
  <si>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</si>
  <si>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</si>
  <si>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</si>
  <si>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</si>
  <si>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</si>
  <si>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</si>
  <si>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</si>
  <si>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</si>
  <si>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</si>
  <si>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</si>
  <si>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</si>
  <si>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</si>
  <si>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</si>
  <si>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</si>
  <si>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</si>
  <si>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</si>
  <si>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</si>
  <si>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</si>
  <si>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</si>
  <si>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</si>
  <si>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</si>
  <si>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</si>
  <si>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</si>
  <si>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</si>
  <si>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</si>
  <si>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</si>
  <si>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</si>
  <si>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</si>
  <si>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</si>
  <si>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</si>
  <si>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</si>
  <si>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</si>
  <si>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</si>
  <si>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</si>
  <si>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</si>
  <si>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</si>
  <si>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</si>
  <si>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</si>
  <si>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</si>
  <si>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</si>
  <si>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</si>
  <si>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</si>
  <si>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</si>
  <si>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</si>
  <si>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</si>
  <si>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</si>
  <si>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</si>
  <si>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</si>
  <si>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</si>
  <si>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</si>
  <si>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</si>
  <si>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</si>
  <si>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</si>
  <si>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</si>
  <si>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</si>
  <si>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</si>
  <si>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</si>
  <si>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</si>
  <si>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</si>
  <si>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</si>
  <si>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</si>
  <si>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</si>
  <si>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</si>
  <si>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</si>
  <si>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</si>
  <si>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</si>
  <si>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</si>
  <si>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</si>
  <si>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</si>
  <si>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</si>
  <si>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</si>
  <si>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</si>
  <si>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</si>
  <si>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</si>
  <si>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</si>
  <si>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</si>
  <si>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</si>
  <si>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</si>
  <si>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</si>
  <si>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</si>
  <si>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</si>
  <si>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</si>
  <si>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</si>
  <si>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</si>
  <si>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</si>
  <si>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</si>
  <si>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</si>
  <si>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</si>
  <si>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</si>
  <si>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</si>
  <si>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</si>
  <si>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</si>
  <si>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</si>
  <si>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</si>
  <si>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</si>
  <si>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</si>
  <si>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</si>
  <si>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</si>
  <si>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</si>
  <si>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</si>
  <si>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</si>
  <si>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</si>
  <si>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</si>
  <si>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</si>
  <si>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</si>
  <si>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</si>
  <si>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</si>
  <si>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</si>
  <si>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</si>
  <si>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</si>
  <si>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</si>
  <si>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</si>
  <si>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</si>
  <si>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</si>
  <si>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</si>
  <si>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</si>
  <si>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</si>
  <si>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</si>
  <si>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</si>
  <si>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</si>
  <si>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</si>
  <si>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</si>
  <si>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</si>
  <si>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</si>
  <si>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</si>
  <si>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</si>
  <si>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</si>
  <si>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</si>
  <si>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</si>
  <si>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</si>
  <si>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</si>
  <si>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</si>
  <si>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</si>
  <si>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</si>
  <si>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</si>
  <si>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</si>
  <si>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</si>
  <si>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</si>
  <si>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</si>
  <si>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</si>
  <si>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</si>
  <si>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</si>
  <si>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</si>
  <si>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</si>
  <si>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</si>
  <si>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</si>
  <si>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</si>
  <si>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</si>
  <si>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</si>
  <si>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</si>
  <si>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</si>
  <si>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</si>
  <si>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</si>
  <si>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</si>
  <si>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</si>
  <si>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</si>
  <si>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</si>
  <si>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</si>
  <si>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</si>
  <si>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</si>
  <si>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</si>
  <si>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</si>
  <si>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</si>
  <si>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</si>
  <si>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</si>
  <si>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</si>
  <si>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</si>
  <si>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</si>
  <si>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</si>
  <si>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</si>
  <si>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</si>
  <si>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</si>
  <si>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</si>
  <si>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</si>
  <si>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</si>
  <si>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</si>
  <si>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</si>
  <si>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</si>
  <si>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</si>
  <si>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</si>
  <si>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</si>
  <si>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</si>
  <si>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</si>
  <si>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</si>
  <si>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</si>
  <si>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</si>
  <si>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</si>
  <si>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</si>
  <si>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</si>
  <si>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</si>
  <si>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</si>
  <si>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</si>
  <si>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</si>
  <si>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</si>
  <si>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</si>
  <si>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</si>
  <si>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</si>
  <si>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</si>
  <si>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</si>
  <si>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</si>
  <si>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</si>
  <si>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</si>
  <si>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</si>
  <si>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</si>
  <si>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</si>
  <si>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</si>
  <si>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</si>
  <si>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</si>
  <si>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</si>
  <si>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</si>
  <si>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</si>
  <si>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</si>
  <si>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</si>
  <si>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</si>
  <si>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</si>
  <si>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</si>
  <si>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</si>
  <si>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</si>
  <si>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</si>
  <si>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</si>
  <si>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</si>
  <si>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</si>
  <si>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</si>
  <si>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</si>
  <si>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</si>
  <si>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</si>
  <si>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</si>
  <si>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</si>
  <si>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</si>
  <si>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</si>
  <si>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</si>
  <si>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</si>
  <si>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</si>
  <si>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</si>
  <si>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</si>
  <si>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</si>
  <si>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</si>
  <si>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</si>
  <si>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</si>
  <si>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</si>
  <si>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</si>
  <si>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</si>
  <si>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</si>
  <si>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</si>
  <si>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</si>
  <si>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</si>
  <si>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</si>
  <si>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</si>
  <si>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</si>
  <si>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</si>
  <si>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</si>
  <si>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</si>
  <si>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</si>
  <si>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</si>
  <si>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</si>
  <si>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</si>
  <si>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</si>
  <si>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</si>
  <si>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</si>
  <si>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</si>
  <si>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</si>
  <si>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</si>
  <si>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</si>
  <si>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</si>
  <si>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</si>
  <si>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</si>
  <si>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</si>
  <si>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</si>
  <si>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</si>
  <si>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</si>
  <si>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</si>
  <si>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</si>
  <si>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</si>
  <si>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</si>
  <si>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</si>
  <si>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</si>
  <si>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</si>
  <si>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</si>
  <si>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</si>
  <si>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</si>
  <si>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</si>
  <si>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</si>
  <si>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</si>
  <si>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</si>
  <si>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</si>
  <si>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</si>
  <si>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</si>
  <si>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</si>
  <si>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</si>
  <si>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</si>
  <si>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</si>
  <si>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</si>
  <si>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</si>
  <si>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</si>
  <si>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</si>
  <si>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</si>
  <si>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</si>
  <si>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</si>
  <si>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</si>
  <si>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</si>
  <si>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</si>
  <si>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</si>
  <si>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</si>
  <si>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</si>
  <si>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</si>
  <si>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</si>
  <si>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</si>
  <si>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</si>
  <si>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</si>
  <si>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</si>
  <si>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</si>
  <si>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</si>
  <si>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</si>
  <si>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</si>
  <si>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</si>
  <si>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</si>
  <si>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</si>
  <si>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</si>
  <si>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</si>
  <si>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</si>
  <si>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</si>
  <si>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</si>
  <si>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</si>
  <si>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</si>
  <si>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</si>
  <si>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</si>
  <si>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</si>
  <si>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</si>
  <si>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</si>
  <si>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</si>
  <si>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</si>
  <si>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</si>
  <si>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</si>
  <si>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</si>
  <si>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</si>
  <si>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</si>
  <si>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</si>
  <si>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</si>
  <si>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</si>
  <si>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</si>
  <si>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</si>
  <si>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</si>
  <si>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</si>
  <si>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</si>
  <si>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</si>
  <si>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</si>
  <si>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</si>
  <si>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</si>
  <si>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</si>
  <si>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</si>
  <si>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</si>
  <si>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</si>
  <si>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</si>
  <si>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</si>
  <si>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</si>
  <si>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</si>
  <si>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</si>
  <si>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</si>
  <si>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</si>
  <si>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</si>
  <si>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</si>
  <si>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</si>
  <si>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</si>
  <si>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</si>
  <si>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</si>
  <si>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</si>
  <si>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</si>
  <si>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</si>
  <si>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</si>
  <si>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</si>
  <si>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</si>
  <si>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</si>
  <si>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</si>
  <si>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</si>
  <si>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</si>
  <si>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</si>
  <si>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</si>
  <si>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</si>
  <si>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</si>
  <si>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</si>
  <si>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</si>
  <si>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</si>
  <si>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</si>
  <si>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</si>
  <si>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</si>
  <si>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</si>
  <si>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</si>
  <si>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</si>
  <si>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</si>
  <si>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</si>
  <si>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</si>
  <si>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</si>
  <si>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</si>
  <si>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</si>
  <si>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</si>
  <si>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</si>
  <si>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</si>
  <si>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</si>
  <si>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</si>
  <si>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</si>
  <si>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</si>
  <si>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</si>
  <si>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</si>
  <si>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</si>
  <si>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</si>
  <si>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</si>
  <si>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</si>
  <si>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</si>
  <si>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</si>
  <si>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</si>
  <si>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</si>
  <si>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</si>
  <si>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</si>
  <si>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</si>
  <si>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</si>
  <si>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</si>
  <si>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</si>
  <si>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</si>
  <si>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</si>
  <si>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</si>
  <si>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</si>
  <si>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</si>
  <si>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</si>
  <si>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</si>
  <si>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</si>
  <si>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</si>
  <si>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</si>
  <si>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</si>
  <si>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</si>
  <si>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</si>
  <si>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</si>
  <si>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</si>
  <si>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</si>
  <si>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</si>
  <si>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</si>
  <si>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</si>
  <si>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</si>
  <si>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</si>
  <si>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</si>
  <si>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</si>
  <si>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</si>
  <si>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</si>
  <si>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</si>
  <si>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</si>
  <si>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</si>
  <si>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</si>
  <si>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</si>
  <si>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</si>
  <si>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</si>
  <si>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</si>
  <si>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</si>
  <si>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</si>
  <si>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</si>
  <si>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</si>
  <si>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</si>
  <si>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</si>
  <si>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</si>
  <si>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</si>
  <si>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</si>
  <si>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</si>
  <si>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</si>
  <si>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</si>
  <si>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</si>
  <si>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</si>
  <si>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</si>
  <si>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</si>
  <si>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</si>
  <si>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</si>
  <si>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</si>
  <si>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</si>
  <si>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</si>
  <si>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</si>
  <si>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</si>
  <si>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</si>
  <si>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</si>
  <si>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</si>
  <si>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</si>
  <si>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</si>
  <si>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</si>
  <si>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</si>
  <si>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</si>
  <si>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</si>
  <si>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</si>
  <si>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</si>
  <si>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</si>
  <si>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</si>
  <si>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</si>
  <si>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</si>
  <si>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</si>
  <si>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</si>
  <si>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</si>
  <si>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</si>
  <si>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</si>
  <si>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</si>
  <si>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</si>
  <si>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</si>
  <si>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</si>
  <si>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</si>
  <si>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</si>
  <si>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</si>
  <si>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</si>
  <si>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</si>
  <si>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</si>
  <si>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</si>
  <si>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</si>
  <si>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</si>
  <si>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</si>
  <si>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</si>
  <si>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</si>
  <si>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</si>
  <si>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</si>
  <si>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</si>
  <si>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</si>
  <si>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</si>
  <si>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</si>
  <si>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</si>
  <si>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</si>
  <si>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</si>
  <si>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</si>
  <si>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</si>
  <si>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</si>
  <si>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</si>
  <si>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</si>
  <si>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</si>
  <si>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</si>
  <si>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</si>
  <si>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</si>
  <si>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</si>
  <si>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</si>
  <si>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</si>
  <si>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</si>
  <si>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</si>
  <si>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</si>
  <si>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</si>
  <si>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</si>
  <si>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</si>
  <si>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</si>
  <si>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</si>
  <si>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</si>
  <si>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</si>
  <si>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</si>
  <si>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</si>
  <si>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</si>
  <si>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</si>
  <si>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</si>
  <si>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</si>
  <si>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</si>
  <si>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</si>
  <si>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</si>
  <si>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</si>
  <si>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</si>
  <si>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</si>
  <si>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</si>
  <si>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</si>
  <si>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</si>
  <si>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</si>
  <si>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</si>
  <si>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</si>
  <si>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</si>
  <si>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</si>
  <si>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</si>
  <si>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</si>
  <si>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</si>
  <si>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</si>
  <si>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</si>
  <si>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</si>
  <si>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</si>
  <si>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</si>
  <si>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</si>
  <si>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</si>
  <si>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</si>
  <si>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</si>
  <si>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</si>
  <si>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</si>
  <si>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</si>
  <si>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</si>
  <si>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</si>
  <si>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</si>
  <si>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</si>
  <si>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</si>
  <si>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</si>
  <si>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</si>
  <si>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</si>
  <si>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</si>
  <si>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</si>
  <si>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</si>
  <si>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</si>
  <si>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</si>
  <si>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</si>
  <si>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</si>
  <si>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</si>
  <si>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</si>
  <si>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</si>
  <si>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</si>
  <si>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</si>
  <si>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</si>
  <si>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</si>
  <si>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</si>
  <si>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</si>
  <si>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</si>
  <si>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</si>
  <si>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</si>
  <si>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</si>
  <si>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</si>
  <si>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</si>
  <si>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</si>
  <si>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</si>
  <si>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</si>
  <si>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</si>
  <si>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</si>
  <si>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</si>
  <si>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</si>
  <si>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</si>
  <si>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</si>
  <si>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</si>
  <si>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</si>
  <si>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</si>
  <si>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</si>
  <si>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</si>
  <si>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</si>
  <si>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</si>
  <si>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</si>
  <si>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</si>
  <si>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</si>
  <si>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</si>
  <si>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</si>
  <si>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</si>
  <si>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</si>
  <si>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</si>
  <si>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</si>
  <si>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</si>
  <si>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</si>
  <si>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</si>
  <si>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</si>
  <si>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</si>
  <si>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</si>
  <si>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</si>
  <si>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</si>
  <si>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</si>
  <si>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</si>
  <si>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</si>
  <si>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</si>
  <si>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</si>
  <si>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</si>
  <si>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</si>
  <si>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</si>
  <si>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</si>
  <si>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</si>
  <si>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</si>
  <si>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</si>
  <si>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</si>
  <si>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</si>
  <si>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</si>
  <si>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</si>
  <si>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</si>
  <si>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</si>
  <si>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</si>
  <si>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</si>
  <si>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</si>
  <si>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</si>
  <si>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</si>
  <si>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</si>
  <si>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</si>
  <si>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</si>
  <si>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</si>
  <si>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</si>
  <si>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</si>
  <si>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</si>
  <si>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</si>
  <si>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</si>
  <si>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</si>
  <si>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</si>
  <si>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</si>
  <si>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</si>
  <si>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</si>
  <si>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</si>
  <si>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</si>
  <si>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</si>
  <si>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</si>
  <si>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</si>
  <si>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</si>
  <si>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</si>
  <si>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</si>
  <si>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</si>
  <si>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</si>
  <si>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</si>
  <si>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</si>
  <si>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</si>
  <si>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</si>
  <si>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</si>
  <si>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</si>
  <si>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</si>
  <si>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</si>
  <si>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</si>
  <si>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</si>
  <si>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</si>
  <si>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</si>
  <si>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</si>
  <si>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</si>
  <si>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</si>
  <si>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</si>
  <si>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</si>
  <si>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</si>
  <si>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</si>
  <si>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</si>
  <si>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</si>
  <si>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</si>
  <si>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</si>
  <si>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</si>
  <si>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</si>
  <si>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</si>
  <si>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</si>
  <si>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</si>
  <si>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</si>
  <si>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</si>
  <si>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</si>
  <si>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</si>
  <si>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</si>
  <si>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</si>
  <si>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</si>
  <si>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</si>
  <si>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</si>
  <si>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</si>
  <si>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</si>
  <si>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</si>
  <si>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</si>
  <si>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</si>
  <si>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</si>
  <si>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</si>
  <si>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</si>
  <si>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</si>
  <si>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</si>
  <si>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</si>
  <si>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</si>
  <si>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</si>
  <si>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</si>
  <si>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</si>
  <si>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</si>
  <si>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</si>
  <si>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</si>
  <si>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</si>
  <si>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</si>
  <si>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</si>
  <si>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</si>
  <si>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</si>
  <si>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</si>
  <si>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</si>
  <si>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</si>
  <si>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</si>
  <si>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</si>
  <si>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</si>
  <si>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</si>
  <si>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</si>
  <si>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</si>
  <si>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</si>
  <si>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</si>
  <si>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</si>
  <si>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</si>
  <si>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</si>
  <si>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</si>
  <si>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</si>
  <si>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</si>
  <si>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</si>
  <si>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</si>
  <si>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</si>
  <si>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</si>
  <si>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</si>
  <si>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</si>
  <si>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</si>
  <si>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</si>
  <si>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</si>
  <si>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</si>
  <si>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</si>
  <si>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</si>
  <si>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</si>
  <si>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</si>
  <si>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</si>
  <si>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</si>
  <si>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</si>
  <si>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</si>
  <si>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</si>
  <si>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</si>
  <si>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</si>
  <si>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</si>
  <si>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</si>
  <si>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</si>
  <si>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</si>
  <si>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</si>
  <si>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</si>
  <si>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</si>
  <si>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</si>
  <si>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</si>
  <si>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</si>
  <si>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</si>
  <si>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</si>
  <si>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</si>
  <si>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</si>
  <si>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</si>
  <si>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</si>
  <si>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</si>
  <si>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</si>
  <si>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</si>
  <si>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</si>
  <si>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</si>
  <si>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</si>
  <si>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</si>
  <si>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</si>
  <si>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</si>
  <si>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</si>
  <si>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</si>
  <si>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</si>
  <si>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</si>
  <si>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</si>
  <si>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</si>
  <si>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</si>
  <si>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</si>
  <si>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</si>
  <si>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</si>
  <si>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</si>
  <si>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</si>
  <si>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</si>
  <si>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</si>
  <si>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</si>
  <si>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</si>
  <si>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</si>
  <si>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</si>
  <si>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</si>
  <si>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</si>
  <si>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</si>
  <si>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</si>
  <si>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</si>
  <si>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</si>
  <si>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</si>
  <si>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</si>
  <si>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</si>
  <si>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</si>
  <si>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</si>
  <si>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</si>
  <si>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</si>
  <si>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</si>
  <si>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</si>
  <si>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</si>
  <si>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</si>
  <si>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</si>
  <si>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</si>
  <si>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</si>
  <si>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</si>
  <si>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</si>
  <si>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</si>
  <si>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</si>
  <si>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</si>
  <si>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</si>
  <si>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</si>
  <si>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</si>
  <si>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</si>
  <si>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</si>
  <si>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</si>
  <si>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</si>
  <si>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</si>
  <si>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</si>
  <si>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</si>
  <si>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</si>
  <si>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</si>
  <si>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</si>
  <si>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</si>
  <si>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</si>
  <si>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</si>
  <si>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</si>
  <si>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</si>
  <si>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</si>
  <si>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</si>
  <si>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</si>
  <si>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</si>
  <si>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</si>
  <si>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</si>
  <si>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</si>
  <si>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</si>
  <si>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</si>
  <si>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</si>
  <si>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</si>
  <si>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</si>
  <si>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</si>
  <si>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</si>
  <si>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</si>
  <si>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</si>
  <si>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</si>
  <si>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</si>
  <si>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</si>
  <si>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</si>
  <si>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</si>
  <si>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</si>
  <si>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</si>
  <si>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</si>
  <si>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</si>
  <si>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</si>
  <si>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</si>
  <si>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</si>
  <si>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</si>
  <si>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</si>
  <si>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</si>
  <si>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</si>
  <si>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</si>
  <si>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</si>
  <si>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</si>
  <si>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</si>
  <si>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</si>
  <si>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</si>
  <si>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</si>
  <si>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</si>
  <si>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</si>
  <si>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</si>
  <si>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</si>
  <si>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</si>
  <si>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</si>
  <si>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</si>
  <si>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</si>
  <si>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</si>
  <si>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</si>
  <si>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</si>
  <si>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</si>
  <si>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</si>
  <si>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</si>
  <si>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</si>
  <si>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</si>
  <si>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</si>
  <si>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</si>
  <si>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</si>
  <si>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</si>
  <si>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</si>
  <si>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</si>
  <si>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</si>
  <si>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</si>
  <si>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</si>
  <si>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</si>
  <si>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</si>
  <si>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</si>
  <si>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</si>
  <si>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</si>
  <si>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</si>
  <si>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</si>
  <si>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</si>
  <si>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</si>
  <si>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</si>
  <si>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</si>
  <si>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</si>
  <si>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</si>
  <si>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</si>
  <si>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</si>
  <si>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</si>
  <si>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</si>
  <si>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</si>
  <si>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</si>
  <si>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</si>
  <si>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</si>
  <si>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</si>
  <si>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</si>
  <si>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</si>
  <si>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</si>
  <si>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</si>
  <si>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</si>
  <si>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</si>
  <si>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</si>
  <si>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</si>
  <si>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</si>
  <si>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</si>
  <si>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</si>
  <si>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</si>
  <si>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</si>
  <si>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</si>
  <si>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</si>
  <si>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</si>
  <si>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</si>
  <si>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</si>
  <si>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</si>
  <si>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</si>
  <si>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</si>
  <si>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</si>
  <si>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</si>
  <si>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</si>
  <si>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</si>
  <si>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</si>
  <si>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</si>
  <si>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</si>
  <si>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</si>
  <si>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</si>
  <si>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</si>
  <si>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</si>
  <si>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</si>
  <si>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</si>
  <si>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</si>
  <si>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</si>
  <si>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</si>
  <si>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</si>
  <si>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</si>
  <si>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</si>
  <si>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</si>
  <si>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</si>
  <si>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</si>
  <si>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</si>
  <si>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</si>
  <si>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</si>
  <si>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</si>
  <si>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</si>
  <si>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</si>
  <si>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</si>
  <si>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</si>
  <si>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</si>
  <si>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</si>
  <si>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</si>
  <si>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</si>
  <si>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</si>
  <si>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</si>
  <si>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</si>
  <si>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</si>
  <si>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</si>
  <si>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</si>
  <si>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</si>
  <si>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</si>
  <si>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</si>
  <si>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</si>
  <si>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</si>
  <si>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</si>
  <si>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</si>
  <si>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</si>
  <si>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</si>
  <si>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</si>
  <si>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</si>
  <si>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</si>
  <si>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</si>
  <si>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</si>
  <si>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</si>
  <si>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</si>
  <si>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</si>
  <si>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</si>
  <si>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</si>
  <si>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</si>
  <si>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</si>
  <si>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</si>
  <si>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</si>
  <si>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</si>
  <si>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</si>
  <si>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</si>
  <si>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</si>
  <si>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</si>
  <si>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</si>
  <si>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</si>
  <si>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</si>
  <si>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</si>
  <si>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</si>
  <si>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</si>
  <si>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</si>
  <si>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</si>
  <si>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</si>
  <si>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</si>
  <si>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</si>
  <si>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</si>
  <si>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</si>
  <si>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</si>
  <si>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</si>
  <si>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</si>
  <si>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</si>
  <si>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</si>
  <si>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</si>
  <si>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</si>
  <si>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</si>
  <si>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</si>
  <si>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</si>
  <si>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</si>
  <si>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</si>
  <si>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</si>
  <si>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</si>
  <si>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</si>
  <si>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</si>
  <si>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</si>
  <si>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</si>
  <si>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</si>
  <si>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</si>
  <si>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</si>
  <si>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</si>
  <si>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</si>
  <si>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</si>
  <si>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</si>
  <si>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</si>
  <si>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</si>
  <si>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</si>
  <si>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</si>
  <si>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</si>
  <si>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</si>
  <si>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</si>
  <si>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</si>
  <si>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</si>
  <si>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</si>
  <si>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</si>
  <si>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</si>
  <si>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</si>
  <si>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</si>
  <si>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</si>
  <si>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</si>
  <si>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</si>
  <si>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</si>
  <si>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</si>
  <si>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</si>
  <si>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</si>
  <si>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</si>
  <si>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</si>
  <si>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</si>
  <si>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</si>
  <si>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</si>
  <si>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</si>
  <si>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</si>
  <si>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</si>
  <si>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</si>
  <si>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</si>
  <si>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</si>
  <si>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</si>
  <si>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</si>
  <si>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</si>
  <si>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</si>
  <si>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</si>
  <si>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</si>
  <si>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</si>
  <si>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</si>
  <si>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</si>
  <si>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</si>
  <si>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</si>
  <si>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</si>
  <si>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</si>
  <si>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</si>
  <si>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</si>
  <si>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</si>
  <si>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</si>
  <si>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</si>
  <si>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</si>
  <si>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</si>
  <si>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</si>
  <si>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</si>
  <si>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</si>
  <si>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</si>
  <si>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</si>
  <si>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</si>
  <si>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</si>
  <si>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</si>
  <si>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</si>
  <si>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</si>
  <si>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</si>
  <si>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</si>
  <si>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</si>
  <si>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</si>
  <si>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</si>
  <si>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</si>
  <si>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</si>
  <si>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</si>
  <si>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</si>
  <si>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</si>
  <si>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</si>
  <si>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</si>
  <si>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</si>
  <si>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</si>
  <si>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</si>
  <si>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</si>
  <si>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</si>
  <si>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</si>
  <si>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</si>
  <si>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</si>
  <si>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</si>
  <si>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</si>
  <si>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</si>
  <si>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</si>
  <si>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</si>
  <si>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</si>
  <si>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</si>
  <si>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</si>
  <si>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</si>
  <si>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</si>
  <si>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</si>
  <si>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</si>
  <si>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</si>
  <si>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</si>
  <si>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</si>
  <si>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</si>
  <si>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</si>
  <si>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</si>
  <si>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</si>
  <si>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</si>
  <si>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</si>
  <si>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</si>
  <si>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</si>
  <si>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</si>
  <si>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</si>
  <si>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</si>
  <si>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</si>
  <si>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</si>
  <si>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</si>
  <si>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</si>
  <si>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</si>
  <si>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</si>
  <si>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</si>
  <si>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</si>
  <si>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</si>
  <si>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</si>
  <si>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</si>
  <si>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</si>
  <si>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</si>
  <si>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</si>
  <si>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</si>
  <si>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</si>
  <si>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</si>
  <si>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</si>
  <si>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</si>
  <si>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</si>
  <si>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</si>
  <si>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</si>
  <si>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</si>
  <si>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</si>
  <si>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</si>
  <si>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</si>
  <si>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</si>
  <si>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</si>
  <si>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</si>
  <si>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</si>
  <si>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</si>
  <si>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</si>
  <si>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</si>
  <si>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</si>
  <si>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</si>
  <si>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</si>
  <si>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</si>
  <si>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</si>
  <si>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</si>
  <si>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</si>
  <si>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</si>
  <si>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</si>
  <si>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</si>
  <si>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</si>
  <si>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</si>
  <si>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</si>
  <si>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</si>
  <si>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</si>
  <si>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</si>
  <si>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</si>
  <si>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</si>
  <si>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</si>
  <si>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</si>
  <si>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</si>
  <si>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</si>
  <si>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</si>
  <si>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</si>
  <si>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</si>
  <si>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</si>
  <si>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</si>
  <si>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</si>
  <si>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</si>
  <si>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</si>
  <si>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</si>
  <si>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</si>
  <si>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</si>
  <si>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</si>
  <si>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</si>
  <si>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</si>
  <si>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</si>
  <si>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</si>
  <si>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</si>
  <si>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</si>
  <si>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</si>
  <si>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</si>
  <si>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</si>
  <si>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</si>
  <si>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</si>
  <si>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</si>
  <si>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</si>
  <si>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</si>
  <si>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</si>
  <si>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</si>
  <si>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</si>
  <si>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</si>
  <si>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</si>
  <si>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</si>
  <si>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</si>
  <si>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</si>
  <si>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</si>
  <si>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</si>
  <si>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</si>
  <si>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</si>
  <si>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</si>
  <si>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</si>
  <si>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</si>
  <si>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</si>
  <si>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</si>
  <si>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</si>
  <si>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</si>
  <si>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</si>
  <si>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</si>
  <si>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</si>
  <si>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</si>
  <si>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</si>
  <si>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</si>
  <si>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</si>
  <si>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</si>
  <si>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</si>
  <si>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</si>
  <si>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</si>
  <si>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</si>
  <si>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</si>
  <si>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</si>
  <si>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</si>
  <si>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</si>
  <si>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</si>
  <si>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</si>
  <si>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</si>
  <si>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</si>
  <si>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</si>
  <si>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</si>
  <si>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</si>
  <si>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</si>
  <si>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</si>
  <si>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</si>
  <si>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</si>
  <si>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</si>
  <si>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</si>
  <si>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</si>
  <si>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</si>
  <si>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</si>
  <si>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</si>
  <si>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</si>
  <si>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</si>
  <si>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</si>
  <si>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</si>
  <si>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</si>
  <si>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</si>
  <si>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</si>
  <si>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</si>
  <si>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</si>
  <si>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</si>
  <si>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</si>
  <si>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</si>
  <si>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</si>
  <si>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</si>
  <si>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</si>
  <si>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</si>
  <si>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</si>
  <si>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</si>
  <si>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</si>
  <si>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</si>
  <si>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</si>
  <si>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</si>
  <si>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</si>
  <si>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</si>
  <si>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</si>
  <si>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</si>
  <si>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</si>
  <si>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</si>
  <si>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</si>
  <si>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</si>
  <si>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</si>
  <si>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</si>
  <si>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</si>
  <si>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</si>
  <si>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</si>
  <si>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</si>
  <si>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</si>
  <si>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</si>
  <si>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</si>
  <si>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</si>
  <si>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</si>
  <si>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</si>
  <si>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</si>
  <si>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</si>
  <si>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</si>
  <si>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</si>
  <si>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</si>
  <si>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</si>
  <si>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</si>
  <si>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</si>
  <si>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</si>
  <si>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</si>
  <si>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</si>
  <si>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</si>
  <si>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</si>
  <si>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</si>
  <si>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</si>
  <si>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</si>
  <si>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</si>
  <si>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</si>
  <si>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</si>
  <si>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</si>
  <si>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</si>
  <si>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</si>
  <si>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</si>
  <si>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</si>
  <si>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</si>
  <si>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</si>
  <si>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</si>
  <si>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</si>
  <si>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</si>
  <si>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</si>
  <si>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</si>
  <si>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</si>
  <si>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</si>
  <si>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</si>
  <si>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</si>
  <si>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</si>
  <si>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</si>
  <si>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</si>
  <si>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</si>
  <si>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</si>
  <si>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</si>
  <si>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</si>
  <si>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</si>
  <si>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</si>
  <si>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</si>
  <si>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</si>
  <si>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</si>
  <si>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</si>
  <si>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</si>
  <si>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</si>
  <si>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</si>
  <si>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</si>
  <si>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</si>
  <si>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</si>
  <si>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</si>
  <si>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</si>
  <si>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</si>
  <si>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</si>
  <si>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</si>
  <si>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</si>
  <si>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</si>
  <si>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</si>
  <si>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</si>
  <si>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</si>
  <si>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</si>
  <si>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</si>
  <si>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</si>
  <si>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</si>
  <si>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</si>
  <si>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</si>
  <si>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</si>
  <si>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</si>
  <si>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</si>
  <si>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</si>
  <si>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</si>
  <si>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</si>
  <si>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</si>
  <si>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</si>
  <si>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</si>
  <si>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</si>
  <si>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</si>
  <si>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</si>
  <si>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</si>
  <si>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</si>
  <si>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</si>
  <si>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</si>
  <si>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</si>
  <si>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</si>
  <si>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</si>
  <si>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</si>
  <si>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</si>
  <si>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</si>
  <si>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</si>
  <si>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</si>
  <si>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</si>
  <si>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</si>
  <si>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</si>
  <si>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</si>
  <si>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</si>
  <si>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</si>
  <si>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</si>
  <si>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</si>
  <si>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</si>
  <si>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</si>
  <si>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</si>
  <si>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</si>
  <si>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</si>
  <si>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</si>
  <si>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</si>
  <si>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</si>
  <si>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</si>
  <si>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</si>
  <si>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</si>
  <si>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</si>
  <si>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</si>
  <si>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</si>
  <si>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</si>
  <si>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</si>
  <si>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</si>
  <si>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</si>
  <si>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</si>
  <si>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</si>
  <si>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</si>
  <si>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</si>
  <si>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</si>
  <si>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</si>
  <si>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</si>
  <si>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</si>
  <si>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</si>
  <si>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</si>
  <si>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</si>
  <si>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</si>
  <si>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</si>
  <si>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</si>
  <si>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</si>
  <si>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</si>
  <si>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</si>
  <si>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</si>
  <si>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</si>
  <si>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</si>
  <si>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</si>
  <si>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</si>
  <si>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</si>
  <si>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</si>
  <si>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</si>
  <si>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</si>
  <si>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</si>
  <si>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</si>
  <si>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</si>
  <si>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</si>
  <si>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</si>
  <si>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</si>
  <si>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</si>
  <si>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</si>
  <si>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</si>
  <si>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</si>
  <si>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</si>
  <si>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</si>
  <si>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</si>
  <si>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</si>
  <si>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</si>
  <si>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</si>
  <si>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</si>
  <si>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</si>
  <si>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</si>
  <si>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</si>
  <si>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</si>
  <si>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</si>
  <si>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</si>
  <si>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</si>
  <si>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</si>
  <si>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</si>
  <si>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</si>
  <si>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</si>
  <si>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</si>
  <si>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</si>
  <si>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</si>
  <si>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</si>
  <si>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</si>
  <si>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</si>
  <si>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</si>
  <si>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</si>
  <si>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</si>
  <si>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</si>
  <si>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</si>
  <si>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</si>
  <si>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</si>
  <si>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</si>
  <si>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</si>
  <si>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</si>
  <si>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</si>
  <si>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</si>
  <si>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</si>
  <si>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</si>
  <si>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</si>
  <si>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</si>
  <si>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</si>
  <si>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</si>
  <si>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</si>
  <si>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</si>
  <si>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</si>
  <si>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</si>
  <si>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</si>
  <si>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</si>
  <si>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</si>
  <si>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</si>
  <si>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</si>
  <si>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</si>
  <si>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</si>
  <si>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</si>
  <si>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</si>
  <si>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</si>
  <si>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</si>
  <si>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</si>
  <si>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</si>
  <si>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</si>
  <si>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</si>
  <si>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</si>
  <si>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</si>
  <si>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</si>
  <si>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</si>
  <si>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</si>
  <si>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</si>
  <si>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</si>
  <si>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</si>
  <si>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</si>
  <si>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</si>
  <si>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</si>
  <si>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</si>
  <si>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</si>
  <si>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</si>
  <si>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</si>
  <si>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</si>
  <si>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</si>
  <si>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</si>
  <si>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</si>
  <si>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</si>
  <si>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</si>
  <si>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</si>
  <si>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</si>
  <si>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</si>
  <si>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</si>
  <si>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</si>
  <si>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</si>
  <si>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</si>
  <si>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</si>
  <si>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</si>
  <si>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</si>
  <si>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</si>
  <si>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</si>
  <si>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</si>
  <si>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</si>
  <si>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</si>
  <si>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</si>
  <si>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</si>
  <si>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</si>
  <si>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</si>
  <si>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</si>
  <si>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</si>
  <si>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</si>
  <si>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</si>
  <si>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</si>
  <si>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</si>
  <si>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</si>
  <si>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</si>
  <si>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</si>
  <si>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</si>
  <si>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</si>
  <si>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</si>
  <si>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</si>
  <si>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</si>
  <si>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</si>
  <si>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</si>
  <si>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</si>
  <si>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</si>
  <si>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</si>
  <si>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</si>
  <si>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</si>
  <si>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</si>
  <si>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</si>
  <si>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</si>
  <si>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</si>
  <si>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</si>
  <si>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</si>
  <si>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</si>
  <si>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</si>
  <si>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</si>
  <si>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</si>
  <si>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</si>
  <si>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</si>
  <si>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</si>
  <si>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</si>
  <si>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</si>
  <si>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</si>
  <si>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</si>
  <si>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</si>
  <si>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</si>
  <si>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</si>
  <si>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</si>
  <si>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</si>
  <si>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</si>
  <si>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</si>
  <si>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</si>
  <si>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</si>
  <si>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</si>
  <si>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</si>
  <si>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</si>
  <si>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</si>
  <si>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</si>
  <si>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</si>
  <si>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</si>
  <si>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</si>
  <si>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</si>
  <si>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</si>
  <si>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</si>
  <si>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</si>
  <si>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</si>
  <si>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</si>
  <si>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</si>
  <si>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</si>
  <si>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</si>
  <si>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</si>
  <si>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</si>
  <si>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</si>
  <si>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</si>
  <si>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</si>
  <si>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</si>
  <si>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</si>
  <si>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</si>
  <si>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</si>
  <si>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</si>
  <si>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</si>
  <si>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</si>
  <si>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</si>
  <si>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</si>
  <si>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</si>
  <si>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</si>
  <si>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</si>
  <si>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</si>
  <si>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</si>
  <si>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</si>
  <si>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</si>
  <si>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</si>
  <si>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</si>
  <si>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</si>
  <si>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</si>
  <si>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</si>
  <si>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</si>
  <si>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</si>
  <si>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</si>
  <si>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</si>
  <si>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</si>
  <si>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</si>
  <si>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</si>
  <si>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</si>
  <si>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</si>
  <si>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</si>
  <si>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</si>
  <si>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</si>
  <si>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</si>
  <si>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</si>
  <si>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</si>
  <si>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</si>
  <si>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</si>
  <si>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</si>
  <si>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</si>
  <si>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</si>
  <si>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</si>
  <si>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</si>
  <si>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</si>
  <si>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</si>
  <si>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</si>
  <si>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</si>
  <si>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</si>
  <si>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</si>
  <si>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</si>
  <si>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</si>
  <si>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</si>
  <si>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</si>
  <si>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</si>
  <si>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</si>
  <si>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</si>
  <si>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</si>
  <si>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</si>
  <si>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</si>
  <si>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</si>
  <si>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</si>
  <si>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</si>
  <si>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</si>
  <si>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</si>
  <si>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</si>
  <si>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</si>
  <si>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</si>
  <si>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</si>
  <si>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</si>
  <si>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</si>
  <si>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</si>
  <si>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</si>
  <si>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</si>
  <si>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</si>
  <si>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</si>
  <si>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</si>
  <si>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</si>
  <si>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</si>
  <si>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</si>
  <si>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</si>
  <si>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</si>
  <si>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</si>
  <si>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</si>
  <si>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</si>
  <si>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</si>
  <si>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</si>
  <si>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</si>
  <si>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</si>
  <si>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</si>
  <si>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</si>
  <si>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</si>
  <si>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</si>
  <si>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</si>
  <si>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</si>
  <si>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</si>
  <si>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</si>
  <si>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</si>
  <si>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</si>
  <si>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</si>
  <si>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</si>
  <si>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</si>
  <si>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</si>
  <si>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</si>
  <si>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</si>
  <si>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</si>
  <si>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</si>
  <si>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</si>
  <si>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</si>
  <si>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</si>
  <si>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</si>
  <si>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</si>
  <si>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</si>
  <si>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</si>
  <si>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</si>
  <si>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</si>
  <si>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</si>
  <si>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</si>
  <si>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</si>
  <si>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</si>
  <si>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</si>
  <si>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</si>
  <si>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</si>
  <si>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</si>
  <si>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</si>
  <si>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</si>
  <si>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</si>
  <si>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</si>
  <si>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</si>
  <si>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</si>
  <si>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</si>
  <si>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</si>
  <si>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</si>
  <si>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</si>
  <si>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</si>
  <si>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</si>
  <si>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</si>
  <si>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</si>
  <si>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</si>
  <si>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</si>
  <si>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</si>
  <si>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</si>
  <si>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</si>
  <si>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</si>
  <si>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</si>
  <si>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</si>
  <si>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</si>
  <si>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</si>
  <si>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</si>
  <si>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</si>
  <si>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</si>
  <si>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</si>
  <si>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</si>
  <si>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</si>
  <si>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</si>
  <si>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</si>
  <si>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</si>
  <si>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</si>
  <si>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</si>
  <si>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</si>
  <si>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</si>
  <si>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</si>
  <si>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</si>
  <si>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</si>
  <si>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</si>
  <si>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</si>
  <si>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</si>
  <si>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</si>
  <si>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</si>
  <si>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</si>
  <si>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</si>
  <si>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</si>
  <si>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</si>
  <si>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</si>
  <si>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</si>
  <si>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</si>
  <si>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</si>
  <si>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</si>
  <si>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</si>
  <si>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</si>
  <si>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</si>
  <si>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</si>
  <si>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</si>
  <si>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</si>
  <si>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</si>
  <si>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</si>
  <si>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</si>
  <si>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</si>
  <si>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</si>
  <si>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</si>
  <si>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</si>
  <si>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</si>
  <si>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</si>
  <si>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</si>
  <si>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</si>
  <si>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</si>
  <si>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</si>
  <si>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</si>
  <si>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</si>
  <si>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</si>
  <si>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</si>
  <si>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</si>
  <si>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</si>
  <si>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</si>
  <si>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</si>
  <si>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</si>
  <si>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</si>
  <si>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</si>
  <si>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</si>
  <si>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</si>
  <si>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</si>
  <si>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</si>
  <si>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</si>
  <si>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</si>
  <si>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</si>
  <si>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</si>
  <si>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</si>
  <si>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</si>
  <si>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</si>
  <si>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</si>
  <si>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</si>
  <si>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</si>
  <si>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</si>
  <si>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</si>
  <si>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</si>
  <si>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</si>
  <si>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</si>
  <si>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</si>
  <si>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</si>
  <si>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</si>
  <si>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</si>
  <si>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</si>
  <si>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</si>
  <si>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</si>
  <si>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</si>
  <si>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</si>
  <si>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</si>
  <si>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</si>
  <si>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</si>
  <si>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</si>
  <si>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</si>
  <si>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</si>
  <si>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</si>
  <si>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</si>
  <si>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</si>
  <si>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</si>
  <si>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</si>
  <si>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</si>
  <si>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</si>
  <si>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</si>
  <si>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</si>
  <si>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</si>
  <si>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</si>
  <si>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</si>
  <si>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</si>
  <si>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</si>
  <si>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</si>
  <si>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</si>
  <si>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</si>
  <si>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</si>
  <si>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</si>
  <si>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</si>
  <si>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</si>
  <si>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</si>
  <si>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</si>
  <si>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</si>
  <si>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</si>
  <si>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</si>
  <si>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</si>
  <si>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</si>
  <si>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</si>
  <si>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</si>
  <si>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</si>
  <si>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</si>
  <si>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</si>
  <si>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</si>
  <si>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</si>
  <si>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</si>
  <si>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</si>
  <si>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</si>
  <si>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</si>
  <si>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</si>
  <si>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</si>
  <si>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</si>
  <si>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</si>
  <si>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</si>
  <si>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</si>
  <si>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</si>
  <si>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</si>
  <si>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</si>
  <si>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</si>
  <si>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</si>
  <si>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</si>
  <si>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</si>
  <si>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</si>
  <si>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</si>
  <si>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</si>
  <si>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</si>
  <si>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</si>
  <si>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</si>
  <si>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</si>
  <si>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</si>
  <si>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</si>
  <si>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</si>
  <si>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</si>
  <si>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</si>
  <si>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</si>
  <si>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</si>
  <si>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</si>
  <si>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</si>
  <si>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</si>
  <si>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</si>
  <si>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</si>
  <si>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</si>
  <si>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</si>
  <si>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</si>
  <si>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</si>
  <si>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</si>
  <si>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</si>
  <si>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</si>
  <si>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</si>
  <si>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</si>
  <si>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</si>
  <si>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</si>
  <si>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</si>
  <si>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</si>
  <si>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</si>
  <si>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</si>
  <si>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</si>
  <si>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</si>
  <si>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</si>
  <si>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</si>
  <si>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</si>
  <si>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</si>
  <si>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</si>
  <si>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</si>
  <si>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</si>
  <si>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</si>
  <si>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</si>
  <si>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</si>
  <si>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</si>
  <si>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</si>
  <si>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</si>
  <si>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</si>
  <si>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</si>
  <si>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</si>
  <si>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</si>
  <si>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</si>
  <si>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</si>
  <si>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</si>
  <si>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</si>
  <si>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</si>
  <si>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</si>
  <si>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</si>
  <si>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</si>
  <si>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</si>
  <si>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</si>
  <si>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</si>
  <si>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</si>
  <si>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</si>
  <si>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</si>
  <si>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</si>
  <si>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</si>
  <si>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</si>
  <si>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</si>
  <si>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</si>
  <si>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</si>
  <si>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</si>
  <si>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</si>
  <si>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</si>
  <si>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</si>
  <si>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</si>
  <si>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</si>
  <si>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</si>
  <si>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</si>
  <si>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</si>
  <si>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</si>
  <si>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</si>
  <si>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</si>
  <si>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</si>
  <si>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</si>
  <si>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</si>
  <si>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</si>
  <si>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</si>
  <si>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</si>
  <si>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</si>
  <si>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</si>
  <si>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</si>
  <si>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</si>
  <si>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</si>
  <si>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</si>
  <si>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</si>
  <si>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</si>
  <si>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</si>
  <si>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</si>
  <si>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</si>
  <si>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</si>
  <si>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</si>
  <si>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</si>
  <si>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</si>
  <si>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</si>
  <si>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</si>
  <si>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</si>
  <si>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</si>
  <si>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</si>
  <si>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</si>
  <si>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</si>
  <si>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</si>
  <si>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</si>
  <si>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</si>
  <si>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</si>
  <si>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</si>
  <si>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</si>
  <si>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</si>
  <si>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</si>
  <si>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</si>
  <si>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</si>
  <si>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</si>
  <si>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</si>
  <si>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</si>
  <si>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</si>
  <si>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</si>
  <si>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</si>
  <si>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</si>
  <si>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</si>
  <si>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</si>
  <si>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</si>
  <si>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</si>
  <si>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</si>
  <si>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</si>
  <si>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</si>
  <si>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</si>
  <si>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</si>
  <si>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</si>
  <si>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</si>
  <si>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</si>
  <si>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</si>
  <si>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</si>
  <si>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</si>
  <si>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</si>
  <si>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</si>
  <si>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</si>
  <si>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</si>
  <si>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</si>
  <si>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</si>
  <si>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</si>
  <si>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</si>
  <si>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</si>
  <si>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</si>
  <si>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</si>
  <si>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</si>
  <si>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</si>
  <si>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</si>
  <si>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</si>
  <si>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</si>
  <si>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</si>
  <si>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</si>
  <si>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</si>
  <si>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</si>
  <si>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</si>
  <si>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</si>
  <si>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</si>
  <si>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</si>
  <si>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</si>
  <si>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</si>
  <si>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</si>
  <si>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</si>
  <si>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</si>
  <si>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</si>
  <si>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</si>
  <si>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</si>
  <si>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</si>
  <si>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</si>
  <si>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</si>
  <si>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</si>
  <si>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</si>
  <si>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</si>
  <si>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</si>
  <si>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</si>
  <si>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</si>
  <si>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</si>
  <si>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</si>
  <si>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</si>
  <si>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</si>
  <si>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</si>
  <si>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</si>
  <si>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</si>
  <si>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</si>
  <si>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</si>
  <si>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</si>
  <si>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</si>
  <si>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</si>
  <si>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</si>
  <si>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</si>
  <si>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</si>
  <si>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</si>
  <si>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</si>
  <si>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</si>
  <si>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</si>
  <si>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</si>
  <si>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</si>
  <si>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</si>
  <si>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</si>
  <si>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</si>
  <si>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</si>
  <si>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</si>
  <si>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</si>
  <si>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</si>
  <si>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</si>
  <si>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</si>
  <si>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</si>
  <si>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</si>
  <si>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</si>
  <si>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</si>
  <si>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</si>
  <si>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</si>
  <si>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</si>
  <si>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</si>
  <si>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</si>
  <si>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</si>
  <si>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</si>
  <si>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</si>
  <si>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</si>
  <si>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</si>
  <si>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</si>
  <si>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</si>
  <si>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</si>
  <si>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</si>
  <si>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</si>
  <si>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</si>
  <si>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</si>
  <si>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</si>
  <si>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</si>
  <si>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</si>
  <si>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</si>
  <si>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</si>
  <si>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</si>
  <si>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</si>
  <si>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</si>
  <si>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</si>
  <si>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</si>
  <si>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</si>
  <si>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</si>
  <si>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</si>
  <si>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</si>
  <si>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</si>
  <si>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</si>
  <si>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</si>
  <si>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</si>
  <si>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</si>
  <si>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</si>
  <si>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</si>
  <si>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</si>
  <si>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</si>
  <si>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</si>
  <si>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</si>
  <si>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</si>
  <si>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</si>
  <si>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</si>
  <si>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</si>
  <si>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</si>
  <si>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</si>
  <si>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</si>
  <si>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</si>
  <si>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</si>
  <si>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</si>
  <si>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</si>
  <si>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</si>
  <si>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</si>
  <si>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</si>
  <si>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</si>
  <si>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</si>
  <si>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</si>
  <si>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</si>
  <si>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</si>
  <si>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</si>
  <si>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</si>
  <si>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</si>
  <si>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</si>
  <si>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</si>
  <si>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</si>
  <si>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</si>
  <si>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</si>
  <si>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</si>
  <si>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</si>
  <si>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</si>
  <si>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</si>
  <si>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</si>
  <si>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</si>
  <si>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</si>
  <si>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</si>
  <si>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</si>
  <si>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</si>
  <si>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</si>
  <si>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</si>
  <si>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</si>
  <si>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</si>
  <si>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</si>
  <si>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</si>
  <si>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</si>
  <si>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</si>
  <si>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</si>
  <si>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</si>
  <si>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</si>
  <si>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</si>
  <si>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</si>
  <si>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</si>
  <si>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</si>
  <si>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</si>
  <si>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</si>
  <si>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</si>
  <si>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</si>
  <si>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</si>
  <si>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</si>
  <si>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</si>
  <si>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</si>
  <si>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</si>
  <si>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</si>
  <si>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</si>
  <si>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</si>
  <si>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</si>
  <si>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</si>
  <si>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</si>
  <si>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</si>
  <si>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</si>
  <si>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</si>
  <si>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</si>
  <si>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</si>
  <si>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</si>
  <si>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</si>
  <si>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</si>
  <si>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</si>
  <si>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</si>
  <si>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</si>
  <si>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</si>
  <si>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</si>
  <si>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</si>
  <si>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</si>
  <si>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</si>
  <si>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</si>
  <si>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</si>
  <si>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</si>
  <si>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</si>
  <si>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</si>
  <si>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</si>
  <si>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</si>
  <si>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</si>
  <si>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</si>
  <si>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</si>
  <si>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</si>
  <si>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</si>
  <si>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</si>
  <si>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</si>
  <si>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</si>
  <si>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</si>
  <si>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</si>
  <si>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</si>
  <si>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</si>
  <si>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</si>
  <si>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</si>
  <si>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</si>
  <si>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</si>
  <si>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</si>
  <si>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</si>
  <si>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</si>
  <si>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</si>
  <si>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</si>
  <si>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</si>
  <si>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</si>
  <si>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</si>
  <si>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</si>
  <si>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</si>
  <si>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</si>
  <si>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</si>
  <si>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</si>
  <si>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</si>
  <si>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</si>
  <si>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</si>
  <si>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</si>
  <si>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</si>
  <si>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</si>
  <si>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</si>
  <si>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</si>
  <si>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</si>
  <si>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</si>
  <si>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</si>
  <si>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</si>
  <si>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</si>
  <si>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</si>
  <si>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</si>
  <si>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</si>
  <si>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</si>
  <si>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</si>
  <si>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</si>
  <si>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</si>
  <si>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</si>
  <si>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</si>
  <si>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</si>
  <si>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</si>
  <si>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</si>
  <si>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</si>
  <si>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</si>
  <si>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</si>
  <si>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</si>
  <si>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</si>
  <si>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</si>
  <si>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</si>
  <si>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</si>
  <si>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</si>
  <si>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</si>
  <si>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</si>
  <si>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</si>
  <si>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</si>
  <si>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</si>
  <si>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</si>
  <si>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</si>
  <si>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</si>
  <si>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</si>
  <si>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</si>
  <si>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</si>
  <si>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</si>
  <si>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</si>
  <si>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</si>
  <si>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</si>
  <si>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</si>
  <si>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</si>
  <si>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</si>
  <si>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</si>
  <si>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</si>
  <si>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</si>
  <si>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</si>
  <si>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</si>
  <si>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</si>
  <si>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</si>
  <si>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</si>
  <si>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</si>
  <si>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</si>
  <si>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</si>
  <si>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</si>
  <si>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</si>
  <si>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</si>
  <si>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</si>
  <si>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</si>
  <si>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</si>
  <si>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</si>
  <si>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</si>
  <si>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</si>
  <si>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</si>
  <si>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</si>
  <si>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</si>
  <si>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</si>
  <si>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</si>
  <si>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</si>
  <si>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</si>
  <si>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</si>
  <si>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</si>
  <si>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</si>
  <si>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</si>
  <si>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</si>
  <si>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</si>
  <si>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</si>
  <si>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</si>
  <si>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</si>
  <si>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</si>
  <si>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</si>
  <si>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</si>
  <si>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</si>
  <si>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</si>
  <si>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</si>
  <si>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</si>
  <si>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</si>
  <si>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</si>
  <si>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</si>
  <si>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</si>
  <si>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</si>
  <si>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</si>
  <si>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</si>
  <si>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</si>
  <si>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</si>
  <si>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</si>
  <si>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</si>
  <si>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</si>
  <si>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</si>
  <si>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</si>
  <si>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</si>
  <si>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</si>
  <si>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</si>
  <si>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</si>
  <si>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</si>
  <si>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</si>
  <si>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</si>
  <si>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</si>
  <si>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</si>
  <si>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</si>
  <si>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</si>
  <si>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</si>
  <si>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</si>
  <si>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</si>
  <si>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</si>
  <si>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</si>
  <si>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</si>
  <si>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</si>
  <si>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</si>
  <si>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</si>
  <si>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</si>
  <si>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</si>
  <si>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</si>
  <si>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</si>
  <si>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</si>
  <si>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</si>
  <si>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</si>
  <si>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</si>
  <si>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</si>
  <si>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</si>
  <si>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</si>
  <si>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</si>
  <si>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</si>
  <si>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</si>
  <si>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</si>
  <si>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</si>
  <si>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</si>
  <si>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</si>
  <si>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</si>
  <si>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</si>
  <si>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</si>
  <si>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</si>
  <si>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</si>
  <si>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</si>
  <si>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</si>
  <si>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</si>
  <si>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</si>
  <si>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</si>
  <si>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</si>
  <si>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</si>
  <si>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</si>
  <si>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</si>
  <si>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</si>
  <si>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</si>
  <si>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</si>
  <si>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</si>
  <si>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</si>
  <si>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</si>
  <si>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</si>
  <si>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</si>
  <si>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</si>
  <si>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</si>
  <si>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</si>
  <si>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</si>
  <si>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</si>
  <si>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</si>
  <si>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</si>
  <si>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</si>
  <si>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</si>
  <si>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</si>
  <si>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</si>
  <si>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</si>
  <si>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</si>
  <si>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</si>
  <si>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</si>
  <si>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</si>
  <si>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</si>
  <si>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</si>
  <si>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</si>
  <si>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</si>
  <si>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</si>
  <si>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</si>
  <si>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</si>
  <si>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</si>
  <si>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</si>
  <si>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</si>
  <si>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</si>
  <si>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</si>
  <si>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</si>
  <si>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</si>
  <si>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</si>
  <si>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</si>
  <si>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</si>
  <si>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</si>
  <si>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</si>
  <si>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</si>
  <si>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</si>
  <si>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</si>
  <si>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</si>
  <si>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</si>
  <si>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</si>
  <si>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</si>
  <si>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</si>
  <si>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</si>
  <si>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</si>
  <si>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</si>
  <si>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</si>
  <si>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</si>
  <si>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</si>
  <si>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</si>
  <si>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</si>
  <si>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</si>
  <si>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</si>
  <si>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</si>
  <si>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</si>
  <si>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</si>
  <si>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</si>
  <si>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</si>
  <si>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</si>
  <si>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</si>
  <si>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</si>
  <si>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</si>
  <si>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</si>
  <si>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</si>
  <si>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</si>
  <si>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</si>
  <si>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</si>
  <si>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</si>
  <si>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</si>
  <si>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</si>
  <si>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</si>
  <si>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</si>
  <si>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</si>
  <si>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</si>
  <si>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</si>
  <si>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</si>
  <si>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</si>
  <si>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</si>
  <si>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</si>
  <si>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</si>
  <si>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</si>
  <si>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</si>
  <si>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</si>
  <si>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</si>
  <si>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</si>
  <si>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</si>
  <si>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</si>
  <si>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</si>
  <si>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</si>
  <si>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</si>
  <si>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</si>
  <si>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</si>
  <si>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</si>
  <si>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</si>
  <si>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</si>
  <si>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</si>
  <si>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</si>
  <si>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</si>
  <si>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</si>
  <si>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</si>
  <si>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</si>
  <si>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</si>
  <si>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</si>
  <si>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</si>
  <si>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</si>
  <si>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</si>
  <si>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</si>
  <si>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</si>
  <si>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</si>
  <si>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</si>
  <si>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</si>
  <si>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</si>
  <si>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</si>
  <si>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</si>
  <si>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</si>
  <si>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</si>
  <si>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</si>
  <si>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</si>
  <si>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</si>
  <si>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</si>
  <si>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</si>
  <si>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</si>
  <si>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</si>
  <si>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</si>
  <si>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</si>
  <si>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</si>
  <si>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</si>
  <si>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</si>
  <si>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</si>
  <si>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</si>
  <si>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</si>
  <si>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</si>
  <si>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</si>
  <si>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</si>
  <si>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</si>
  <si>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</si>
  <si>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</si>
  <si>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</si>
  <si>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</si>
  <si>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</si>
  <si>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</si>
  <si>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</si>
  <si>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</si>
  <si>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</si>
  <si>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</si>
  <si>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</si>
  <si>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</si>
  <si>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</si>
  <si>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</si>
  <si>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</si>
  <si>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</si>
  <si>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</si>
  <si>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</si>
  <si>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</si>
  <si>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</si>
  <si>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</si>
  <si>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</si>
  <si>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</si>
  <si>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</si>
  <si>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</si>
  <si>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</si>
  <si>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</si>
  <si>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</si>
  <si>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</si>
  <si>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</si>
  <si>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</si>
  <si>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</si>
  <si>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</si>
  <si>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</si>
  <si>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</si>
  <si>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</si>
  <si>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</si>
  <si>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</si>
  <si>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</si>
  <si>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</si>
  <si>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</si>
  <si>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</si>
  <si>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</si>
  <si>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</si>
  <si>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</si>
  <si>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</si>
  <si>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</si>
  <si>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</si>
  <si>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</si>
  <si>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</si>
  <si>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</si>
  <si>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</si>
  <si>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</si>
  <si>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</si>
  <si>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</si>
  <si>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</si>
  <si>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</si>
  <si>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</si>
  <si>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</si>
  <si>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</si>
  <si>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</si>
  <si>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</si>
  <si>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</si>
  <si>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</si>
  <si>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</si>
  <si>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</si>
  <si>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</si>
  <si>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</si>
  <si>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</si>
  <si>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</si>
  <si>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</si>
  <si>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</si>
  <si>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</si>
  <si>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</si>
  <si>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</si>
  <si>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</si>
  <si>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</si>
  <si>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</si>
  <si>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</si>
  <si>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</si>
  <si>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</si>
  <si>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</si>
  <si>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</si>
  <si>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</si>
  <si>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</si>
  <si>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</si>
  <si>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</si>
  <si>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</si>
  <si>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</si>
  <si>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</si>
  <si>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</si>
  <si>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</si>
  <si>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</si>
  <si>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</si>
  <si>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</si>
  <si>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</si>
  <si>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</si>
  <si>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</si>
  <si>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</si>
  <si>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</si>
  <si>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</si>
  <si>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</si>
  <si>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</si>
  <si>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</si>
  <si>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</si>
  <si>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</si>
  <si>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</si>
  <si>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</si>
  <si>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</si>
  <si>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</si>
  <si>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</si>
  <si>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</si>
  <si>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</si>
  <si>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</si>
  <si>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</si>
  <si>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</si>
  <si>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</si>
  <si>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</si>
  <si>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</si>
  <si>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</si>
  <si>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</si>
  <si>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</si>
  <si>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</si>
  <si>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</si>
  <si>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</si>
  <si>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</si>
  <si>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</si>
  <si>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</si>
  <si>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</si>
  <si>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</si>
  <si>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</si>
  <si>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</si>
  <si>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</si>
  <si>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</si>
  <si>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</si>
  <si>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</si>
  <si>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</si>
  <si>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</si>
  <si>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</si>
  <si>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</si>
  <si>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</si>
  <si>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</si>
  <si>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</si>
  <si>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</si>
  <si>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</si>
  <si>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</si>
  <si>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</si>
  <si>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</si>
  <si>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</si>
  <si>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</si>
  <si>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</si>
  <si>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</si>
  <si>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</si>
  <si>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</si>
  <si>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</si>
  <si>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</si>
  <si>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</si>
  <si>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</si>
  <si>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</si>
  <si>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</si>
  <si>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</si>
  <si>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</si>
  <si>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</si>
  <si>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</si>
  <si>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</si>
  <si>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</si>
  <si>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</si>
  <si>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</si>
  <si>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</si>
  <si>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</si>
  <si>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</si>
  <si>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</si>
  <si>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</si>
  <si>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</si>
  <si>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</si>
  <si>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</si>
  <si>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</si>
  <si>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</si>
  <si>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</si>
  <si>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</si>
  <si>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</si>
  <si>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</si>
  <si>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</si>
  <si>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</si>
  <si>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</si>
  <si>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</si>
  <si>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</si>
  <si>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</si>
  <si>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</si>
  <si>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</si>
  <si>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</si>
  <si>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</si>
  <si>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</si>
  <si>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</si>
  <si>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</si>
  <si>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</si>
  <si>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</si>
  <si>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</si>
  <si>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</si>
  <si>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</si>
  <si>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</si>
  <si>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</si>
  <si>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</si>
  <si>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</si>
  <si>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</si>
  <si>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</si>
  <si>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</si>
  <si>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</si>
  <si>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</si>
  <si>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</si>
  <si>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</si>
  <si>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</si>
  <si>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</si>
  <si>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</si>
  <si>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</si>
  <si>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</si>
  <si>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</si>
  <si>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</si>
  <si>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</si>
  <si>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</si>
  <si>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</si>
  <si>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</si>
  <si>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</si>
  <si>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</si>
  <si>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</si>
  <si>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</si>
  <si>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</si>
  <si>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</si>
  <si>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</si>
  <si>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</si>
  <si>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</si>
  <si>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</si>
  <si>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</si>
  <si>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</si>
  <si>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</si>
  <si>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</si>
  <si>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</si>
  <si>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</si>
  <si>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</si>
  <si>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</si>
  <si>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</si>
  <si>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</si>
  <si>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</si>
  <si>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</si>
  <si>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</si>
  <si>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</si>
  <si>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</si>
  <si>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</si>
  <si>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</si>
  <si>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</si>
  <si>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</si>
  <si>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</si>
  <si>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</si>
  <si>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</si>
  <si>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</si>
  <si>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</si>
  <si>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</si>
  <si>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</si>
  <si>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</si>
  <si>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</si>
  <si>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</si>
  <si>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</si>
  <si>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</si>
  <si>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</si>
  <si>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</si>
  <si>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</si>
  <si>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</si>
  <si>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</si>
  <si>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</si>
  <si>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</si>
  <si>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</si>
  <si>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</si>
  <si>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</si>
  <si>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</si>
  <si>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</si>
  <si>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</si>
  <si>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</si>
  <si>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</si>
  <si>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</si>
  <si>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</si>
  <si>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</si>
  <si>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</si>
  <si>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</si>
  <si>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</si>
  <si>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</si>
  <si>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</si>
  <si>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</si>
  <si>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</si>
  <si>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</si>
  <si>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</si>
  <si>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</si>
  <si>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</si>
  <si>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</si>
  <si>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</si>
  <si>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</si>
  <si>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</si>
  <si>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</si>
  <si>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</si>
  <si>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</si>
  <si>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</si>
  <si>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</si>
  <si>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</si>
  <si>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</si>
  <si>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</si>
  <si>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</si>
  <si>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</si>
  <si>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</si>
  <si>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</si>
  <si>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</si>
  <si>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</si>
  <si>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</si>
  <si>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</si>
  <si>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</si>
  <si>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</si>
  <si>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</si>
  <si>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</si>
  <si>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</si>
  <si>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</si>
  <si>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</si>
  <si>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</si>
  <si>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</si>
  <si>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</si>
  <si>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</si>
  <si>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</si>
  <si>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</si>
  <si>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</si>
  <si>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</si>
  <si>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</si>
  <si>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</si>
  <si>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</si>
  <si>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</si>
  <si>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</si>
  <si>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</si>
  <si>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</si>
  <si>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</si>
  <si>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</si>
  <si>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</si>
  <si>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</si>
  <si>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</si>
  <si>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</si>
  <si>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</si>
  <si>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</si>
  <si>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</si>
  <si>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</si>
  <si>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</si>
  <si>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</si>
  <si>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</si>
  <si>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</si>
  <si>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</si>
  <si>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</si>
  <si>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</si>
  <si>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</si>
  <si>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</si>
  <si>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</si>
  <si>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</si>
  <si>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</si>
  <si>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</si>
  <si>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</si>
  <si>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</si>
  <si>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</si>
  <si>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</si>
  <si>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</si>
  <si>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</si>
  <si>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</si>
  <si>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</si>
  <si>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</si>
  <si>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</si>
  <si>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</si>
  <si>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</si>
  <si>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</si>
  <si>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</si>
  <si>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</si>
  <si>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</si>
  <si>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</si>
  <si>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</si>
  <si>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</si>
  <si>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</si>
  <si>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</si>
  <si>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</si>
  <si>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</si>
  <si>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</si>
  <si>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</si>
  <si>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</si>
  <si>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</si>
  <si>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</si>
  <si>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</si>
  <si>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</si>
  <si>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</si>
  <si>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</si>
  <si>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</si>
  <si>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</si>
  <si>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</si>
  <si>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</si>
  <si>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</si>
  <si>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</si>
  <si>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</si>
  <si>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</si>
  <si>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</si>
  <si>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</si>
  <si>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</si>
  <si>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</si>
  <si>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</si>
  <si>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</si>
  <si>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</si>
  <si>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</si>
  <si>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</si>
  <si>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</si>
  <si>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</si>
  <si>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</si>
  <si>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</si>
  <si>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</si>
  <si>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</si>
  <si>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</si>
  <si>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</si>
  <si>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</si>
  <si>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</si>
  <si>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</si>
  <si>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</si>
  <si>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</si>
  <si>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</si>
  <si>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</si>
  <si>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</si>
  <si>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</si>
  <si>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</si>
  <si>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</si>
  <si>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</si>
  <si>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</si>
  <si>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</si>
  <si>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</si>
  <si>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</si>
  <si>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</si>
  <si>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</si>
  <si>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</si>
  <si>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</si>
  <si>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</si>
  <si>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</si>
  <si>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</si>
  <si>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</si>
  <si>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</si>
  <si>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</si>
  <si>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</si>
  <si>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</si>
  <si>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</si>
  <si>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</si>
  <si>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</si>
  <si>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</si>
  <si>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</si>
  <si>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</si>
  <si>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</si>
  <si>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</si>
  <si>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</si>
  <si>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</si>
  <si>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</si>
  <si>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</si>
  <si>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</si>
  <si>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</si>
  <si>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</si>
  <si>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</si>
  <si>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</si>
  <si>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</si>
  <si>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</si>
  <si>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</si>
  <si>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</si>
  <si>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</si>
  <si>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</si>
  <si>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</si>
  <si>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</si>
  <si>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</si>
  <si>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</si>
  <si>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</si>
  <si>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</si>
  <si>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</si>
  <si>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</si>
  <si>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</si>
  <si>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</si>
  <si>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</si>
  <si>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</si>
  <si>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</si>
  <si>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</si>
  <si>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</si>
  <si>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</si>
  <si>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</si>
  <si>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</si>
  <si>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</si>
  <si>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</si>
  <si>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</si>
  <si>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</si>
  <si>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</si>
  <si>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</si>
  <si>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</si>
  <si>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</si>
  <si>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</si>
  <si>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</si>
  <si>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</si>
  <si>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</si>
  <si>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</si>
  <si>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</si>
  <si>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</si>
  <si>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</si>
  <si>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</si>
  <si>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</si>
  <si>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</si>
  <si>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</si>
  <si>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</si>
  <si>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</si>
  <si>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</si>
  <si>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</si>
  <si>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</si>
  <si>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</si>
  <si>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</si>
  <si>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</si>
  <si>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</si>
  <si>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</si>
  <si>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</si>
  <si>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</si>
  <si>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</si>
  <si>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</si>
  <si>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</si>
  <si>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</si>
  <si>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</si>
  <si>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</si>
  <si>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</si>
  <si>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</si>
  <si>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</si>
  <si>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</si>
  <si>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</si>
  <si>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</si>
  <si>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</si>
  <si>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</si>
  <si>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</si>
  <si>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</si>
  <si>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</si>
  <si>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</si>
  <si>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</si>
  <si>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</si>
  <si>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</si>
  <si>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</si>
  <si>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</si>
  <si>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</si>
  <si>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</si>
  <si>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</si>
  <si>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</si>
  <si>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</si>
  <si>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</si>
  <si>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</si>
  <si>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</si>
  <si>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</si>
  <si>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</si>
  <si>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</si>
  <si>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</si>
  <si>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</si>
  <si>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</si>
  <si>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</si>
  <si>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</si>
  <si>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</si>
  <si>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</si>
  <si>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</si>
  <si>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</si>
  <si>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</si>
  <si>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</si>
  <si>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</si>
  <si>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</si>
  <si>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</si>
  <si>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</si>
  <si>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</si>
  <si>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</si>
  <si>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</si>
  <si>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</si>
  <si>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</si>
  <si>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</si>
  <si>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</si>
  <si>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</si>
  <si>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</si>
  <si>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</si>
  <si>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</si>
  <si>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</si>
  <si>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</si>
  <si>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</si>
  <si>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</si>
  <si>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</si>
  <si>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</si>
  <si>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</si>
  <si>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</si>
  <si>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</si>
  <si>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</si>
  <si>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</si>
  <si>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</si>
  <si>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</si>
  <si>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</si>
  <si>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</si>
  <si>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</si>
  <si>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</si>
  <si>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</si>
  <si>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</si>
  <si>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</si>
  <si>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</si>
  <si>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</si>
  <si>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</si>
  <si>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</si>
  <si>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</si>
  <si>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</si>
  <si>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</si>
  <si>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</si>
  <si>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</si>
  <si>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</si>
  <si>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</si>
  <si>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</si>
  <si>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</si>
  <si>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</si>
  <si>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</si>
  <si>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</si>
  <si>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</si>
  <si>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</si>
  <si>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</si>
  <si>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</si>
  <si>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</si>
  <si>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</si>
  <si>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</si>
  <si>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</si>
  <si>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</si>
  <si>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</si>
  <si>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</si>
  <si>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</si>
  <si>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</si>
  <si>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</si>
  <si>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</si>
  <si>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</si>
  <si>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</si>
  <si>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</si>
  <si>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</si>
  <si>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</si>
  <si>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</si>
  <si>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</si>
  <si>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</si>
  <si>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</si>
  <si>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</si>
  <si>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</si>
  <si>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</si>
  <si>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</si>
  <si>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</si>
  <si>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</si>
  <si>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</si>
  <si>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</si>
  <si>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</si>
  <si>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</si>
  <si>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</si>
  <si>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</si>
  <si>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</si>
  <si>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</si>
  <si>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</si>
  <si>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</si>
  <si>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</si>
  <si>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</si>
  <si>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</si>
  <si>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</si>
  <si>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</si>
  <si>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</si>
  <si>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</si>
  <si>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</si>
  <si>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</si>
  <si>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</si>
  <si>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</si>
  <si>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</si>
  <si>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</si>
  <si>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</si>
  <si>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</si>
  <si>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</si>
  <si>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</si>
  <si>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</si>
  <si>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</si>
  <si>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</si>
  <si>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</si>
  <si>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</si>
  <si>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</si>
  <si>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</si>
  <si>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</si>
  <si>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</si>
  <si>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</si>
  <si>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</si>
  <si>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</si>
  <si>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</si>
  <si>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</si>
  <si>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</si>
  <si>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</si>
  <si>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</si>
  <si>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</si>
  <si>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</si>
  <si>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</si>
  <si>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</si>
  <si>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</si>
  <si>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</si>
  <si>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</si>
  <si>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</si>
  <si>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</si>
  <si>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</si>
  <si>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</si>
  <si>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</si>
  <si>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</si>
  <si>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</si>
  <si>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</si>
  <si>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</si>
  <si>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</si>
  <si>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</si>
  <si>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</si>
  <si>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</si>
  <si>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</si>
  <si>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</si>
  <si>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</si>
  <si>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</si>
  <si>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</si>
  <si>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</si>
  <si>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</si>
  <si>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</si>
  <si>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</si>
  <si>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</si>
  <si>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</si>
  <si>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</si>
  <si>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</si>
  <si>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</si>
  <si>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</si>
  <si>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</si>
  <si>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</si>
  <si>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</si>
  <si>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</si>
  <si>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</si>
  <si>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</si>
  <si>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</si>
  <si>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</si>
  <si>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</si>
  <si>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</si>
  <si>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</si>
  <si>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</si>
  <si>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</si>
  <si>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</si>
  <si>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</si>
  <si>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</si>
  <si>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</si>
  <si>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</si>
  <si>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</si>
  <si>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</si>
  <si>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</si>
  <si>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</si>
  <si>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</si>
  <si>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</si>
  <si>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</si>
  <si>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</si>
  <si>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</si>
  <si>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</si>
  <si>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</si>
  <si>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</si>
  <si>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</si>
  <si>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</si>
  <si>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</si>
  <si>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</si>
  <si>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</si>
  <si>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</si>
  <si>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</si>
  <si>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</si>
  <si>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</si>
  <si>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</si>
  <si>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</si>
  <si>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</si>
  <si>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</si>
  <si>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</si>
  <si>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</si>
  <si>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</si>
  <si>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</si>
  <si>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</si>
  <si>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</si>
  <si>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</si>
  <si>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</si>
  <si>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</si>
  <si>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</si>
  <si>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</si>
  <si>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</si>
  <si>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</si>
  <si>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</si>
  <si>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</si>
  <si>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</si>
  <si>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</si>
  <si>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</si>
  <si>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</si>
  <si>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</si>
  <si>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</si>
  <si>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</si>
  <si>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</si>
  <si>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</si>
  <si>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</si>
  <si>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</si>
  <si>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</si>
  <si>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</si>
  <si>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</si>
  <si>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</si>
  <si>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</si>
  <si>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</si>
  <si>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</si>
  <si>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</si>
  <si>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</si>
  <si>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</si>
  <si>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</si>
  <si>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</si>
  <si>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</si>
  <si>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</si>
  <si>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</si>
  <si>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</si>
  <si>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</si>
  <si>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</si>
  <si>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</si>
  <si>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</si>
  <si>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</si>
  <si>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</si>
  <si>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</si>
  <si>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</si>
  <si>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</si>
  <si>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</si>
  <si>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</si>
  <si>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</si>
  <si>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</si>
  <si>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</si>
  <si>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</si>
  <si>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</si>
  <si>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</si>
  <si>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</si>
  <si>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</si>
  <si>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</si>
  <si>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</si>
  <si>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</si>
  <si>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</si>
  <si>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</si>
  <si>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</si>
  <si>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</si>
  <si>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</si>
  <si>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</si>
  <si>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</si>
  <si>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</si>
  <si>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</si>
  <si>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</si>
  <si>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</si>
  <si>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</si>
  <si>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</si>
  <si>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</si>
  <si>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</si>
  <si>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</si>
  <si>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</si>
  <si>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</si>
  <si>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</si>
  <si>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</si>
  <si>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</si>
  <si>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</si>
  <si>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</si>
  <si>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</si>
  <si>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</si>
  <si>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</si>
  <si>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</si>
  <si>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</si>
  <si>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</si>
  <si>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</si>
  <si>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</si>
  <si>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</si>
  <si>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</si>
  <si>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</si>
  <si>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</si>
  <si>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</si>
  <si>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</si>
  <si>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</si>
  <si>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</si>
  <si>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</si>
  <si>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</si>
  <si>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</si>
  <si>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</si>
  <si>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</si>
  <si>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</si>
  <si>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</si>
  <si>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</si>
  <si>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</si>
  <si>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</si>
  <si>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</si>
  <si>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</si>
  <si>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</si>
  <si>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</si>
  <si>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</si>
  <si>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</si>
  <si>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</si>
  <si>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</si>
  <si>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</si>
  <si>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</si>
  <si>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</si>
  <si>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</si>
  <si>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</si>
  <si>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</si>
  <si>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</si>
  <si>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</si>
  <si>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</si>
  <si>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</si>
  <si>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</si>
  <si>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</si>
  <si>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</si>
  <si>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</si>
  <si>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</si>
  <si>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</si>
  <si>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</si>
  <si>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</si>
  <si>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</si>
  <si>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</si>
  <si>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</si>
  <si>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</si>
  <si>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</si>
  <si>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</si>
  <si>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</si>
  <si>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</si>
  <si>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</si>
  <si>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</si>
  <si>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</si>
  <si>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</si>
  <si>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</si>
  <si>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</si>
  <si>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</si>
  <si>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</si>
  <si>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</si>
  <si>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</si>
  <si>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</si>
  <si>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</si>
  <si>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</si>
  <si>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</si>
  <si>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</si>
  <si>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</si>
  <si>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</si>
  <si>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</si>
  <si>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</si>
  <si>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</si>
  <si>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</si>
  <si>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</si>
  <si>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</si>
  <si>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</si>
  <si>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</si>
  <si>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</si>
  <si>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</si>
  <si>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</si>
  <si>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</si>
  <si>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</si>
  <si>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</si>
  <si>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</si>
  <si>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</si>
  <si>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</si>
  <si>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</si>
  <si>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</si>
  <si>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</si>
  <si>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</si>
  <si>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</si>
  <si>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</si>
  <si>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</si>
  <si>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</si>
  <si>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</si>
  <si>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</si>
  <si>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</si>
  <si>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</si>
  <si>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</si>
  <si>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</si>
  <si>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</si>
  <si>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</si>
  <si>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</si>
  <si>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</si>
  <si>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</si>
  <si>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</si>
  <si>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</si>
  <si>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</si>
  <si>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</si>
  <si>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</si>
  <si>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</si>
  <si>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</si>
  <si>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</si>
  <si>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</si>
  <si>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</si>
  <si>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</si>
  <si>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</si>
  <si>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</si>
  <si>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</si>
  <si>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</si>
  <si>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</si>
  <si>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</si>
  <si>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</si>
  <si>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</si>
  <si>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</si>
  <si>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</si>
  <si>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</si>
  <si>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</si>
  <si>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</si>
  <si>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</si>
  <si>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</si>
  <si>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</si>
  <si>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</si>
  <si>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</si>
  <si>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</si>
  <si>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</si>
  <si>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</si>
  <si>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</si>
  <si>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</si>
  <si>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</si>
  <si>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</si>
  <si>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</si>
  <si>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</si>
  <si>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</si>
  <si>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</si>
  <si>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</si>
  <si>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</si>
  <si>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</si>
  <si>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</si>
  <si>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</si>
  <si>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</si>
  <si>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</si>
  <si>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</si>
  <si>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</si>
  <si>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</si>
  <si>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</si>
  <si>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</si>
  <si>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</si>
  <si>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</si>
  <si>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</si>
  <si>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</si>
  <si>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</si>
  <si>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</si>
  <si>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</si>
  <si>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</si>
  <si>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</si>
  <si>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</si>
  <si>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</si>
  <si>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</si>
  <si>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</si>
  <si>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</si>
  <si>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</si>
  <si>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</si>
  <si>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</si>
  <si>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</si>
  <si>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</si>
  <si>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</si>
  <si>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</si>
  <si>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</si>
  <si>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</si>
  <si>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</si>
  <si>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</si>
  <si>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</si>
  <si>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</si>
  <si>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</si>
  <si>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</si>
  <si>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</si>
  <si>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</si>
  <si>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</si>
  <si>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</si>
  <si>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</si>
  <si>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</si>
  <si>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</si>
  <si>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</si>
  <si>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</si>
  <si>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</si>
  <si>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</si>
  <si>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</si>
  <si>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</si>
  <si>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</si>
  <si>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</si>
  <si>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</si>
  <si>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</si>
  <si>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</si>
  <si>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</si>
  <si>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</si>
  <si>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</si>
  <si>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</si>
  <si>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</si>
  <si>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</si>
  <si>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</si>
  <si>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</si>
  <si>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</si>
  <si>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</si>
  <si>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</si>
  <si>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</si>
  <si>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</si>
  <si>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</si>
  <si>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</si>
  <si>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</si>
  <si>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</si>
  <si>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</si>
  <si>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</si>
  <si>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</si>
  <si>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</si>
  <si>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</si>
  <si>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</si>
  <si>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</si>
  <si>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</si>
  <si>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</si>
  <si>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</si>
  <si>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</si>
  <si>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</si>
  <si>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</si>
  <si>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</si>
  <si>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</si>
  <si>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</si>
  <si>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</si>
  <si>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</si>
  <si>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</si>
  <si>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</si>
  <si>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</si>
  <si>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</si>
  <si>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</si>
  <si>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</si>
  <si>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</si>
  <si>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</si>
  <si>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</si>
  <si>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</si>
  <si>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</si>
  <si>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</si>
  <si>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</si>
  <si>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</si>
  <si>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</si>
  <si>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</si>
  <si>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</si>
  <si>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</si>
  <si>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</si>
  <si>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</si>
  <si>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</si>
  <si>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</si>
  <si>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</si>
  <si>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</si>
  <si>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</si>
  <si>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</si>
  <si>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</si>
  <si>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</si>
  <si>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</si>
  <si>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</si>
  <si>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</si>
  <si>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</si>
  <si>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</si>
  <si>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</si>
  <si>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</si>
  <si>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</si>
  <si>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</si>
  <si>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</si>
  <si>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</si>
  <si>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</si>
  <si>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</si>
  <si>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</si>
  <si>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</si>
  <si>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</si>
  <si>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</si>
  <si>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</si>
  <si>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</si>
  <si>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</si>
  <si>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</si>
  <si>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</si>
  <si>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</si>
  <si>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</si>
  <si>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</si>
  <si>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</si>
  <si>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</si>
  <si>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</si>
  <si>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</si>
  <si>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</si>
  <si>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</si>
  <si>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</si>
  <si>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</si>
  <si>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</si>
  <si>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</si>
  <si>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</si>
  <si>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</si>
  <si>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</si>
  <si>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</si>
  <si>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</si>
  <si>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</si>
  <si>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</si>
  <si>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</si>
  <si>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</si>
  <si>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</si>
  <si>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</si>
  <si>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</si>
  <si>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</si>
  <si>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</si>
  <si>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</si>
  <si>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</si>
  <si>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</si>
  <si>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</si>
  <si>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</si>
  <si>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</si>
  <si>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</si>
  <si>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</si>
  <si>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</si>
  <si>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</si>
  <si>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</si>
  <si>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</si>
  <si>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</si>
  <si>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</si>
  <si>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</si>
  <si>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</si>
  <si>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</si>
  <si>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</si>
  <si>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</si>
  <si>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</si>
  <si>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</si>
  <si>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</si>
  <si>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</si>
  <si>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</si>
  <si>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</si>
  <si>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</si>
  <si>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</si>
  <si>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</si>
  <si>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</si>
  <si>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</si>
  <si>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</si>
  <si>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</si>
  <si>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</si>
  <si>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</si>
  <si>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</si>
  <si>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</si>
  <si>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</si>
  <si>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</si>
  <si>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</si>
  <si>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</si>
  <si>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</si>
  <si>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</si>
  <si>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</si>
  <si>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</si>
  <si>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</si>
  <si>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</si>
  <si>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</si>
  <si>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</si>
  <si>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</si>
  <si>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</si>
  <si>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</si>
  <si>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</si>
  <si>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</si>
  <si>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</si>
  <si>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</si>
  <si>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</si>
  <si>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</si>
  <si>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</si>
  <si>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</si>
  <si>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</si>
  <si>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</si>
  <si>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</si>
  <si>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</si>
  <si>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</si>
  <si>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</si>
  <si>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</si>
  <si>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</si>
  <si>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</si>
  <si>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</si>
  <si>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</si>
  <si>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</si>
  <si>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</si>
  <si>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</si>
  <si>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</si>
  <si>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</si>
  <si>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</si>
  <si>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</si>
  <si>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</si>
  <si>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</si>
  <si>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</si>
  <si>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</si>
  <si>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</si>
  <si>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</si>
  <si>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</si>
  <si>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</si>
  <si>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</si>
  <si>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</si>
  <si>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</si>
  <si>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</si>
  <si>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</si>
  <si>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</si>
  <si>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</si>
  <si>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</si>
  <si>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</si>
  <si>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</si>
  <si>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</si>
  <si>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</si>
  <si>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</si>
  <si>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</si>
  <si>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</si>
  <si>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</si>
  <si>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</si>
  <si>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</si>
  <si>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</si>
  <si>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</si>
  <si>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</si>
  <si>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</si>
  <si>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</si>
  <si>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</si>
  <si>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</si>
  <si>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</si>
  <si>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</si>
  <si>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</si>
  <si>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</si>
  <si>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</si>
  <si>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</si>
  <si>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</si>
  <si>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</si>
  <si>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</si>
  <si>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</si>
  <si>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</si>
  <si>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</si>
  <si>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</si>
  <si>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</si>
  <si>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</si>
  <si>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</si>
  <si>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</si>
  <si>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</si>
  <si>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</si>
  <si>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</si>
  <si>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</si>
  <si>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</si>
  <si>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</si>
  <si>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</si>
  <si>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</si>
  <si>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</si>
  <si>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</si>
  <si>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</si>
  <si>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</si>
  <si>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</si>
  <si>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</si>
  <si>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</si>
  <si>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</si>
  <si>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</si>
  <si>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</si>
  <si>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</si>
  <si>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</si>
  <si>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</si>
  <si>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</si>
  <si>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</si>
  <si>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</si>
  <si>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</si>
  <si>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</si>
  <si>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</si>
  <si>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</si>
  <si>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</si>
  <si>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</si>
  <si>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</si>
  <si>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</si>
  <si>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</si>
  <si>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</si>
  <si>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</si>
  <si>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</si>
  <si>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</si>
  <si>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</si>
  <si>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</si>
  <si>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</si>
  <si>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</si>
  <si>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</si>
  <si>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</si>
  <si>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</si>
  <si>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</si>
  <si>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</si>
  <si>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</si>
  <si>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</si>
  <si>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</si>
  <si>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</si>
  <si>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</si>
  <si>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</si>
  <si>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</si>
  <si>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</si>
  <si>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</si>
  <si>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</si>
  <si>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</si>
  <si>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</si>
  <si>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</si>
  <si>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</si>
  <si>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</si>
  <si>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</si>
  <si>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</si>
  <si>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</si>
  <si>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</si>
  <si>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</si>
  <si>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</si>
  <si>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</si>
  <si>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</si>
  <si>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</si>
  <si>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</si>
  <si>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</si>
  <si>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</si>
  <si>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</si>
  <si>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</si>
  <si>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</si>
  <si>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</si>
  <si>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</si>
  <si>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</si>
  <si>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</si>
  <si>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</si>
  <si>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</si>
  <si>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</si>
  <si>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</si>
  <si>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</si>
  <si>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</si>
  <si>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</si>
  <si>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</si>
  <si>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</si>
  <si>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</si>
  <si>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</si>
  <si>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</si>
  <si>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</si>
  <si>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</si>
  <si>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</si>
  <si>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</si>
  <si>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</si>
  <si>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</si>
  <si>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</si>
  <si>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</si>
  <si>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</si>
  <si>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</si>
  <si>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</si>
  <si>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</si>
  <si>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</si>
  <si>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</si>
  <si>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</si>
  <si>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</si>
  <si>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</si>
  <si>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</si>
  <si>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</si>
  <si>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</si>
  <si>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</si>
  <si>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</si>
  <si>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</si>
  <si>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</si>
  <si>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</si>
  <si>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</si>
  <si>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</si>
  <si>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</si>
  <si>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</si>
  <si>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</si>
  <si>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</si>
  <si>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</si>
  <si>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</si>
  <si>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</si>
  <si>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</si>
  <si>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</si>
  <si>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</si>
  <si>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</si>
  <si>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</si>
  <si>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</si>
  <si>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</si>
  <si>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</si>
  <si>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</si>
  <si>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</si>
  <si>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</si>
  <si>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</si>
  <si>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</si>
  <si>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</si>
  <si>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</si>
  <si>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</si>
  <si>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</si>
  <si>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</si>
  <si>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</si>
  <si>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</si>
  <si>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</si>
  <si>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</si>
  <si>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</si>
  <si>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</si>
  <si>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</si>
  <si>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</si>
  <si>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</si>
  <si>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</si>
  <si>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</si>
  <si>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</si>
  <si>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</si>
  <si>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</si>
  <si>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</si>
  <si>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</si>
  <si>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</si>
  <si>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</si>
  <si>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</si>
  <si>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</si>
  <si>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</si>
  <si>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</si>
  <si>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</si>
  <si>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</si>
  <si>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</si>
  <si>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</si>
  <si>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</si>
  <si>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</si>
  <si>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</si>
  <si>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</si>
  <si>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</si>
  <si>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</si>
  <si>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</si>
  <si>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</si>
  <si>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</si>
  <si>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</si>
  <si>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</si>
  <si>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</si>
  <si>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</si>
  <si>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</si>
  <si>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</si>
  <si>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</si>
  <si>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</si>
  <si>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</si>
  <si>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</si>
  <si>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</si>
  <si>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</si>
  <si>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</si>
  <si>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</si>
  <si>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</si>
  <si>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</si>
  <si>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</si>
  <si>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</si>
  <si>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</si>
  <si>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</si>
  <si>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</si>
  <si>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</si>
  <si>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</si>
  <si>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</si>
  <si>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</si>
  <si>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</si>
  <si>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</si>
  <si>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</si>
  <si>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</si>
  <si>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</si>
  <si>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</si>
  <si>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</si>
  <si>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</si>
  <si>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</si>
  <si>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</si>
  <si>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</si>
  <si>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</si>
  <si>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</si>
  <si>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</si>
  <si>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</si>
  <si>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</si>
  <si>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</si>
  <si>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</si>
  <si>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</si>
  <si>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</si>
  <si>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</si>
  <si>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</si>
  <si>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</si>
  <si>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</si>
  <si>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</si>
  <si>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</si>
  <si>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</si>
  <si>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</si>
  <si>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</si>
  <si>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</si>
  <si>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</si>
  <si>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</si>
  <si>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</si>
  <si>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</si>
  <si>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</si>
  <si>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</si>
  <si>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</si>
  <si>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</si>
  <si>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</si>
  <si>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</si>
  <si>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</si>
  <si>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</si>
  <si>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</si>
  <si>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</si>
  <si>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</si>
  <si>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</si>
  <si>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</si>
  <si>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</si>
  <si>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</si>
  <si>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</si>
  <si>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</si>
  <si>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</si>
  <si>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</si>
  <si>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</si>
  <si>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</si>
  <si>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</si>
  <si>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</si>
  <si>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</si>
  <si>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</si>
  <si>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</si>
  <si>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</si>
  <si>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</si>
  <si>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</si>
  <si>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</si>
  <si>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</si>
  <si>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</si>
  <si>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</si>
  <si>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</si>
  <si>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</si>
  <si>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</si>
  <si>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</si>
  <si>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</si>
  <si>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</si>
  <si>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</si>
  <si>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</si>
  <si>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</si>
  <si>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</si>
  <si>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</si>
  <si>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</si>
  <si>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</si>
  <si>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</si>
  <si>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</si>
  <si>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</si>
  <si>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</si>
  <si>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</si>
  <si>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</si>
  <si>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</si>
  <si>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</si>
  <si>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</si>
  <si>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</si>
  <si>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</si>
  <si>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</si>
  <si>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</si>
  <si>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</si>
  <si>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</si>
  <si>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</si>
  <si>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</si>
  <si>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</si>
  <si>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</si>
  <si>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</si>
  <si>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</si>
  <si>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</si>
  <si>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</si>
  <si>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</si>
  <si>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</si>
  <si>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</si>
  <si>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</si>
  <si>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</si>
  <si>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</si>
  <si>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</si>
  <si>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</si>
  <si>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</si>
  <si>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</si>
  <si>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</si>
  <si>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</si>
  <si>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</si>
  <si>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</si>
  <si>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</si>
  <si>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</si>
  <si>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</si>
  <si>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</si>
  <si>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</si>
  <si>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</si>
  <si>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</si>
  <si>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</si>
  <si>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</si>
  <si>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</si>
  <si>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</si>
  <si>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</si>
  <si>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</si>
  <si>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</si>
  <si>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</si>
  <si>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</si>
  <si>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</si>
  <si>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</si>
  <si>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</si>
  <si>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</si>
  <si>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</si>
  <si>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</si>
  <si>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</si>
  <si>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</si>
  <si>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</si>
  <si>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</si>
  <si>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</si>
  <si>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</si>
  <si>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</si>
  <si>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</si>
  <si>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</si>
  <si>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</si>
  <si>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</si>
  <si>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</si>
  <si>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</si>
  <si>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</si>
  <si>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</si>
  <si>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</si>
  <si>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</si>
  <si>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</si>
  <si>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</si>
  <si>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</si>
  <si>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</si>
  <si>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</si>
  <si>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</si>
  <si>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</si>
  <si>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</si>
  <si>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</si>
  <si>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</si>
  <si>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</si>
  <si>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</si>
  <si>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</si>
  <si>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</si>
  <si>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</si>
  <si>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</si>
  <si>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</si>
  <si>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</si>
  <si>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</si>
  <si>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</si>
  <si>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</si>
  <si>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</si>
  <si>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</si>
  <si>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</si>
  <si>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</si>
  <si>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</si>
  <si>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</si>
  <si>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</si>
  <si>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</si>
  <si>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</si>
  <si>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</si>
  <si>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</si>
  <si>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</si>
  <si>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</si>
  <si>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</si>
  <si>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</si>
  <si>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</si>
  <si>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</si>
  <si>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</si>
  <si>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</si>
  <si>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</si>
  <si>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</si>
  <si>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</si>
  <si>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</si>
  <si>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</si>
  <si>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</si>
  <si>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</si>
  <si>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</si>
  <si>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</si>
  <si>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</si>
  <si>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</si>
  <si>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</si>
  <si>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</si>
  <si>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</si>
  <si>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</si>
  <si>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</si>
  <si>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</si>
  <si>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</si>
  <si>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</si>
  <si>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</si>
  <si>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</si>
  <si>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</si>
  <si>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</si>
  <si>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</si>
  <si>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</si>
  <si>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</si>
  <si>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</si>
  <si>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</si>
  <si>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</si>
  <si>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</si>
  <si>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</si>
  <si>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</si>
  <si>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</si>
  <si>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</si>
  <si>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</si>
  <si>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</si>
  <si>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</si>
  <si>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</si>
  <si>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</si>
  <si>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</si>
  <si>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</si>
  <si>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</si>
  <si>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</si>
  <si>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</si>
  <si>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</si>
  <si>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</si>
  <si>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</si>
  <si>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</si>
  <si>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</si>
  <si>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</si>
  <si>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</si>
  <si>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</si>
  <si>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</si>
  <si>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</si>
  <si>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</si>
  <si>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</si>
  <si>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</si>
  <si>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</si>
  <si>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</si>
  <si>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</si>
  <si>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</si>
  <si>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</si>
  <si>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</si>
  <si>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</si>
  <si>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</si>
  <si>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</si>
  <si>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</si>
  <si>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</si>
  <si>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</si>
  <si>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</si>
  <si>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</si>
  <si>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</si>
  <si>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</si>
  <si>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</si>
  <si>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</si>
  <si>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</si>
  <si>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</si>
  <si>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</si>
  <si>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</si>
  <si>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</si>
  <si>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</si>
  <si>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</si>
  <si>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</si>
  <si>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</si>
  <si>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</si>
  <si>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</si>
  <si>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</si>
  <si>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</si>
  <si>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</si>
  <si>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</si>
  <si>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</si>
  <si>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</si>
  <si>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</si>
  <si>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</si>
  <si>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</si>
  <si>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</si>
  <si>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</si>
  <si>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</si>
  <si>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</si>
  <si>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</si>
  <si>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</si>
  <si>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</si>
  <si>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</si>
  <si>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</si>
  <si>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</si>
  <si>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</si>
  <si>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</si>
  <si>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</si>
  <si>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</si>
  <si>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</si>
  <si>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</si>
  <si>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</si>
  <si>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</si>
  <si>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</si>
  <si>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</si>
  <si>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</si>
  <si>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</si>
  <si>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</si>
  <si>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</si>
  <si>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</si>
  <si>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</si>
  <si>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</si>
  <si>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</si>
  <si>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</si>
  <si>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</si>
  <si>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</si>
  <si>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</si>
  <si>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</si>
  <si>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</si>
  <si>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</si>
  <si>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</si>
  <si>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</si>
  <si>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</si>
  <si>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</si>
  <si>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</si>
  <si>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</si>
  <si>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</si>
  <si>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</si>
  <si>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</si>
  <si>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</si>
  <si>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</si>
  <si>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</si>
  <si>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</si>
  <si>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</si>
  <si>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</si>
  <si>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</si>
  <si>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</si>
  <si>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</si>
  <si>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</si>
  <si>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</si>
  <si>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</si>
  <si>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</si>
  <si>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</si>
  <si>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</si>
  <si>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</si>
  <si>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</si>
  <si>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</si>
  <si>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</si>
  <si>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</si>
  <si>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</si>
  <si>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</si>
  <si>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</si>
  <si>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</si>
  <si>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</si>
  <si>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</si>
  <si>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</si>
  <si>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</si>
  <si>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</si>
  <si>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</si>
  <si>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</si>
  <si>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</si>
  <si>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</si>
  <si>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</si>
  <si>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</si>
  <si>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</si>
  <si>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</si>
  <si>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</si>
  <si>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</si>
  <si>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</si>
  <si>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</si>
  <si>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</si>
  <si>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</si>
  <si>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</si>
  <si>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</si>
  <si>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</si>
  <si>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</si>
  <si>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</si>
  <si>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</si>
  <si>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</si>
  <si>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</si>
  <si>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</si>
  <si>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</si>
  <si>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</si>
  <si>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</si>
  <si>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</si>
  <si>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</si>
  <si>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</si>
  <si>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</si>
  <si>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</si>
  <si>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</si>
  <si>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</si>
  <si>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</si>
  <si>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</si>
  <si>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</si>
  <si>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</si>
  <si>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</si>
  <si>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</si>
  <si>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</si>
  <si>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</si>
  <si>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</si>
  <si>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</si>
  <si>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</si>
  <si>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</si>
  <si>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</si>
  <si>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</si>
  <si>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</si>
  <si>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</si>
  <si>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</si>
  <si>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</si>
  <si>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</si>
  <si>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</si>
  <si>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</si>
  <si>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</si>
  <si>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</si>
  <si>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</si>
  <si>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</si>
  <si>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</si>
  <si>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</si>
  <si>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</si>
  <si>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</si>
  <si>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</si>
  <si>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</si>
  <si>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</si>
  <si>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</si>
  <si>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</si>
  <si>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</si>
  <si>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</si>
  <si>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</si>
  <si>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</si>
  <si>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</si>
  <si>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</si>
  <si>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</si>
  <si>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</si>
  <si>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</si>
  <si>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</si>
  <si>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</si>
  <si>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</si>
  <si>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</si>
  <si>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</si>
  <si>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</si>
  <si>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</si>
  <si>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</si>
  <si>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</si>
  <si>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</si>
  <si>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</si>
  <si>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</si>
  <si>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</si>
  <si>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</si>
  <si>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</si>
  <si>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</si>
  <si>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</si>
  <si>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</si>
  <si>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</si>
  <si>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</si>
  <si>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</si>
  <si>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</si>
  <si>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</si>
  <si>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</si>
  <si>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</si>
  <si>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</si>
  <si>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</si>
  <si>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</si>
  <si>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</si>
  <si>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</si>
  <si>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</si>
  <si>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</si>
  <si>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</si>
  <si>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</si>
  <si>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</si>
  <si>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</si>
  <si>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</si>
  <si>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</si>
  <si>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</si>
  <si>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</si>
  <si>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</si>
  <si>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</si>
  <si>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</si>
  <si>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</si>
  <si>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</si>
  <si>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</si>
  <si>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</si>
  <si>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</si>
  <si>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</si>
  <si>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</si>
  <si>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</si>
  <si>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</si>
  <si>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</si>
  <si>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</si>
  <si>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</si>
  <si>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</si>
  <si>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</si>
  <si>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</si>
  <si>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</si>
  <si>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</si>
  <si>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</si>
  <si>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</si>
  <si>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</si>
  <si>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</si>
  <si>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</si>
  <si>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</si>
  <si>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</si>
  <si>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</si>
  <si>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</si>
  <si>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</si>
  <si>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</si>
  <si>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</si>
  <si>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</si>
  <si>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</si>
  <si>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</si>
  <si>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</si>
  <si>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</si>
  <si>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</si>
  <si>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</si>
  <si>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</si>
  <si>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</si>
  <si>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</si>
  <si>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</si>
  <si>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</si>
  <si>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</si>
  <si>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</si>
  <si>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</si>
  <si>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</si>
  <si>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</si>
  <si>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</si>
  <si>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</si>
  <si>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</si>
  <si>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</si>
  <si>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</si>
  <si>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</si>
  <si>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</si>
  <si>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</si>
  <si>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</si>
  <si>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</si>
  <si>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</si>
  <si>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</si>
  <si>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</si>
  <si>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</si>
  <si>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</si>
  <si>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</si>
  <si>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</si>
  <si>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</si>
  <si>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</si>
  <si>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</si>
  <si>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</si>
  <si>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</si>
  <si>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</si>
  <si>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</si>
  <si>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</si>
  <si>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</si>
  <si>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</si>
  <si>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</si>
  <si>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</si>
  <si>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</si>
  <si>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</si>
  <si>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</si>
  <si>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</si>
  <si>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</si>
  <si>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</si>
  <si>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</si>
  <si>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</si>
  <si>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</si>
  <si>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</si>
  <si>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</si>
  <si>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</si>
  <si>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</si>
  <si>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</si>
  <si>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</si>
  <si>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</si>
  <si>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</si>
  <si>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</si>
  <si>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</si>
  <si>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</si>
  <si>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</si>
  <si>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</si>
  <si>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</si>
  <si>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</si>
  <si>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</si>
  <si>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</si>
  <si>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</si>
  <si>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</si>
  <si>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</si>
  <si>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</si>
  <si>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</si>
  <si>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</si>
  <si>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</si>
  <si>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</si>
  <si>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</si>
  <si>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</si>
  <si>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</si>
  <si>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</si>
  <si>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</si>
  <si>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</si>
  <si>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</si>
  <si>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</si>
  <si>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</si>
  <si>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</si>
  <si>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</si>
  <si>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</si>
  <si>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</si>
  <si>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</si>
  <si>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</si>
  <si>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</si>
  <si>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</si>
  <si>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</si>
  <si>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</si>
  <si>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</si>
  <si>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</si>
  <si>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</si>
  <si>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</si>
  <si>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</si>
  <si>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</si>
  <si>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</si>
  <si>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</si>
  <si>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</si>
  <si>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</si>
  <si>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</si>
  <si>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</si>
  <si>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</si>
  <si>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</si>
  <si>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</si>
  <si>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</si>
  <si>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</si>
  <si>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</si>
  <si>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</si>
  <si>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</si>
  <si>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</si>
  <si>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</si>
  <si>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</si>
  <si>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</si>
  <si>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</si>
  <si>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</si>
  <si>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</si>
  <si>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</si>
  <si>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</si>
  <si>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</si>
  <si>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</si>
  <si>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</si>
  <si>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</si>
  <si>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</si>
  <si>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</si>
  <si>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</si>
  <si>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</si>
  <si>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</si>
  <si>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</si>
  <si>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</si>
  <si>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</si>
  <si>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</si>
  <si>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</si>
  <si>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</si>
  <si>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</si>
  <si>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</si>
  <si>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</si>
  <si>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</si>
  <si>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</si>
  <si>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</si>
  <si>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</si>
  <si>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</si>
  <si>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</si>
  <si>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</si>
  <si>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</si>
  <si>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</si>
  <si>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</si>
  <si>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</si>
  <si>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</si>
  <si>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</si>
  <si>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</si>
  <si>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</si>
  <si>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</si>
  <si>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</si>
  <si>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</si>
  <si>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</si>
  <si>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</si>
  <si>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</si>
  <si>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</si>
  <si>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</si>
  <si>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</si>
  <si>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</si>
  <si>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</si>
  <si>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</si>
  <si>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</si>
  <si>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</si>
  <si>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</si>
  <si>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</si>
  <si>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</si>
  <si>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</si>
  <si>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</si>
  <si>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</si>
  <si>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</si>
  <si>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</si>
  <si>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</si>
  <si>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</si>
  <si>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</si>
  <si>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</si>
  <si>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</si>
  <si>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</si>
  <si>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</si>
  <si>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</si>
  <si>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</si>
  <si>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</si>
  <si>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</si>
  <si>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</si>
  <si>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</si>
  <si>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</si>
  <si>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</si>
  <si>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</si>
  <si>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</si>
  <si>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</si>
  <si>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</si>
  <si>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</si>
  <si>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</si>
  <si>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</si>
  <si>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</si>
  <si>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</si>
  <si>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</si>
  <si>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</si>
  <si>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</si>
  <si>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</si>
  <si>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</si>
  <si>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</si>
  <si>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</si>
  <si>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</si>
  <si>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</si>
  <si>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</si>
  <si>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</si>
  <si>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</si>
  <si>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</si>
  <si>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</si>
  <si>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</si>
  <si>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</si>
  <si>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</si>
  <si>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</si>
  <si>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</si>
  <si>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</si>
  <si>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</si>
  <si>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</si>
  <si>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</si>
  <si>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</si>
  <si>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</si>
  <si>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</si>
  <si>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</si>
  <si>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</si>
  <si>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</si>
  <si>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</si>
  <si>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</si>
  <si>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</si>
  <si>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</si>
  <si>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</si>
  <si>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</si>
  <si>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</si>
  <si>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</si>
  <si>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</si>
  <si>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</si>
  <si>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</si>
  <si>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</si>
  <si>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</si>
  <si>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</si>
  <si>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</si>
  <si>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</si>
  <si>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</si>
  <si>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</si>
  <si>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</si>
  <si>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</si>
  <si>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</si>
  <si>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</si>
  <si>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</si>
  <si>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</si>
  <si>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</si>
  <si>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</si>
  <si>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</si>
  <si>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</si>
  <si>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</si>
  <si>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</si>
  <si>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</si>
  <si>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</si>
  <si>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</si>
  <si>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</si>
  <si>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</si>
  <si>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</si>
  <si>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</si>
  <si>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</si>
  <si>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</si>
  <si>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</si>
  <si>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</si>
  <si>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</si>
  <si>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</si>
  <si>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</si>
  <si>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</si>
  <si>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</si>
  <si>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</si>
  <si>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</si>
  <si>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</si>
  <si>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</si>
  <si>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</si>
  <si>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</si>
  <si>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</si>
  <si>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</si>
  <si>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</si>
  <si>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</si>
  <si>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</si>
  <si>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</si>
  <si>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</si>
  <si>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</si>
  <si>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</si>
  <si>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</si>
  <si>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</si>
  <si>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</si>
  <si>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</si>
  <si>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</si>
  <si>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</si>
  <si>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</si>
  <si>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</si>
  <si>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</si>
  <si>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</si>
  <si>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</si>
  <si>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</si>
  <si>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</si>
  <si>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</si>
  <si>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</si>
  <si>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</si>
  <si>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</si>
  <si>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</si>
  <si>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</si>
  <si>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</si>
  <si>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</si>
  <si>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</si>
  <si>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</si>
  <si>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</si>
  <si>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</si>
  <si>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</si>
  <si>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</si>
  <si>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</si>
  <si>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</si>
  <si>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</si>
  <si>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</si>
  <si>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</si>
  <si>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</si>
  <si>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</si>
  <si>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</si>
  <si>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</si>
  <si>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</si>
  <si>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</si>
  <si>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</si>
  <si>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</si>
  <si>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</si>
  <si>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</si>
  <si>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</si>
  <si>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</si>
  <si>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</si>
  <si>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</si>
  <si>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</si>
  <si>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</si>
  <si>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</si>
  <si>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</si>
  <si>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</si>
  <si>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</si>
  <si>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</si>
  <si>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</si>
  <si>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</si>
  <si>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</si>
  <si>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</si>
  <si>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</si>
  <si>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</si>
  <si>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</si>
  <si>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</si>
  <si>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</si>
  <si>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</si>
  <si>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</si>
  <si>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</si>
  <si>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</si>
  <si>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</si>
  <si>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</si>
  <si>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</si>
  <si>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</si>
  <si>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</si>
  <si>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</si>
  <si>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</si>
  <si>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</si>
  <si>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</si>
  <si>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</si>
  <si>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</si>
  <si>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</si>
  <si>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</si>
  <si>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</si>
  <si>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</si>
  <si>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</si>
  <si>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</si>
  <si>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</si>
  <si>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</si>
  <si>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</si>
  <si>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</si>
  <si>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</si>
  <si>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</si>
  <si>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</si>
  <si>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</si>
  <si>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</si>
  <si>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</si>
  <si>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</si>
  <si>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</si>
  <si>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</si>
  <si>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</si>
  <si>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</si>
  <si>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</si>
  <si>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</si>
  <si>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</si>
  <si>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</si>
  <si>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</si>
  <si>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</si>
  <si>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</si>
  <si>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</si>
  <si>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</si>
  <si>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</si>
  <si>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</si>
  <si>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</si>
  <si>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</si>
  <si>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</si>
  <si>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</si>
  <si>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</si>
  <si>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</si>
  <si>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</si>
  <si>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</si>
  <si>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</si>
  <si>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</si>
  <si>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</si>
  <si>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</si>
  <si>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</si>
  <si>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</si>
  <si>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</si>
  <si>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</si>
  <si>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</si>
  <si>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</si>
  <si>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</si>
  <si>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</si>
  <si>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</si>
  <si>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</si>
  <si>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</si>
  <si>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</si>
  <si>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</si>
  <si>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</si>
  <si>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</si>
  <si>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</si>
  <si>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</si>
  <si>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</si>
  <si>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</si>
  <si>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</si>
  <si>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</si>
  <si>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</si>
  <si>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</si>
  <si>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</si>
  <si>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</si>
  <si>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</si>
  <si>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</si>
  <si>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</si>
  <si>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</si>
  <si>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</si>
  <si>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</si>
  <si>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</si>
  <si>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</si>
  <si>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</si>
  <si>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</si>
  <si>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</si>
  <si>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</si>
  <si>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</si>
  <si>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</si>
  <si>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</si>
  <si>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</si>
  <si>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</si>
  <si>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</si>
  <si>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</si>
  <si>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</si>
  <si>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</si>
  <si>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</si>
  <si>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</si>
  <si>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</si>
  <si>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</si>
  <si>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</si>
  <si>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</si>
  <si>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</si>
  <si>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</si>
  <si>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</si>
  <si>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</si>
  <si>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</si>
  <si>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</si>
  <si>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</si>
  <si>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</si>
  <si>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</si>
  <si>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</si>
  <si>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</si>
  <si>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</si>
  <si>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</si>
  <si>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</si>
  <si>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</si>
  <si>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</si>
  <si>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</si>
  <si>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</si>
  <si>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</si>
  <si>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</si>
  <si>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</si>
  <si>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</si>
  <si>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</si>
  <si>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</si>
  <si>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</si>
  <si>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</si>
  <si>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</si>
  <si>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</si>
  <si>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</si>
  <si>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</si>
  <si>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</si>
  <si>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</si>
  <si>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</si>
  <si>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</si>
  <si>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</si>
  <si>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</si>
  <si>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</si>
  <si>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</si>
  <si>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</si>
  <si>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</si>
  <si>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</si>
  <si>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</si>
  <si>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</si>
  <si>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</si>
  <si>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</si>
  <si>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</si>
  <si>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</si>
  <si>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</si>
  <si>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</si>
  <si>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</si>
  <si>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</si>
  <si>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</si>
  <si>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</si>
  <si>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</si>
  <si>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</si>
  <si>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</si>
  <si>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</si>
  <si>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</si>
  <si>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</si>
  <si>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</si>
  <si>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</si>
  <si>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</si>
  <si>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</si>
  <si>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</si>
  <si>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</si>
  <si>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</si>
  <si>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</si>
  <si>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</si>
  <si>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</si>
  <si>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</si>
  <si>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</si>
  <si>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</si>
  <si>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</si>
  <si>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</si>
  <si>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</si>
  <si>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</si>
  <si>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</si>
  <si>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</si>
  <si>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</si>
  <si>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</si>
  <si>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</si>
  <si>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</si>
  <si>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</si>
  <si>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</si>
  <si>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</si>
  <si>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</si>
  <si>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</si>
  <si>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</si>
  <si>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</si>
  <si>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</si>
  <si>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</si>
  <si>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</si>
  <si>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</si>
  <si>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</si>
  <si>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</si>
  <si>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PCM-20251208-00002140</t>
  </si>
  <si>
    <t xml:space="preserve">Major </t>
  </si>
  <si>
    <t>ETA 25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</si>
  <si>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</si>
  <si>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</si>
  <si>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</si>
  <si>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</si>
  <si>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</si>
  <si>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</si>
  <si>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</si>
  <si>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</si>
  <si>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</si>
  <si>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</si>
  <si>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</si>
  <si>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</si>
  <si>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</si>
  <si>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</si>
  <si>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</si>
  <si>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</si>
  <si>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</si>
  <si>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</si>
  <si>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</si>
  <si>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</si>
  <si>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</si>
  <si>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</si>
  <si>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</si>
  <si>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</si>
  <si>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</si>
  <si>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</si>
  <si>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</si>
  <si>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</si>
  <si>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</si>
  <si>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</si>
  <si>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</si>
  <si>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</si>
  <si>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</si>
  <si>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scatteted sites HAJ0127 &amp; HAJ0120 /  Sceco black out on HAJJ area , Teams secured HUb sites by PG</t>
  </si>
  <si>
    <t>PCM-20251208-00002038</t>
  </si>
  <si>
    <t xml:space="preserve">EM team need 20 min </t>
  </si>
  <si>
    <t>PCM-20251208-00002167</t>
  </si>
  <si>
    <t>scattered sites HAJ0070 &amp; HAJ0289 &amp; HAJ2909 &amp; HAJ2901 / Sceco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</si>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</sst>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336.82254305555398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39109</v>
      </c>
      <c r="F3" s="122">
        <v>45999.741423611114</v>
      </c>
      <c r="G3" s="121">
        <f ca="1">IFERROR(NOW()-F3,"-")</f>
        <v>2.9545370365667623E-2</v>
      </c>
      <c r="H3" s="122">
        <v>45999.735868055555</v>
      </c>
      <c r="I3" s="124" t="str">
        <f>IFERROR(VLOOKUP(D3,DB!A:F,6,0),"")</f>
        <v>Generator-SG</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45999.77096898148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45999.77096898148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45999.77096898148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45999.77096898148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45999.77096898148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45999.77096898148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45999.77096898148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45999.77096898148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45999.77096898148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45999.77096898148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45999.77096898148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45999.77096898148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45999.77096898148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45999.77096898148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45999.77096898148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45999.77096898148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45999.77096898148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45999.77096898148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45999.77096898148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45999.77096898148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45999.77096898148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45999.77096898148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45999.77096898148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45999.77096898148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45999.77096898148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45999.77096898148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45999.77096898148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45999.77096898148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45999.77096898148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45999.77096898148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45999.77096898148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45999.77096898148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45999.77096898148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45999.77096898148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45999.77096898148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45999.77096898148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45999.77096898148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45999.77096898148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45999.77096898148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45999.77096898148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45999.77096898148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45999.77096898148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45999.77096898148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45999.77096898148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45999.77096898148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45999.77096898148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45999.77096898148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45999.77096898148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45999.77096898148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45999.77096898148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45999.77096898148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45999.77096898148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45999.77096898148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45999.77096898148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45999.77096898148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45999.77096898148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45999.77096898148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45999.77096898148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45999.77096898148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45999.77096898148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45999.77096898148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45999.77096898148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45999.77096898148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45999.77096898148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45999.77096898148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45999.77096898148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45999.77096898148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45999.77096898148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45999.77096898148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45999.77096898148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45999.77096898148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45999.77096898148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45999.77096898148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45999.77096898148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45999.77096898148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45999.77096898148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45999.77096898148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45999.77096898148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45999.77096898148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45999.77096898148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45999.77096898148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45999.77096898148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45999.77096898148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45999.77096898148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45999.77096898148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45999.77096898148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45999.77096898148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45999.77096898148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45999.77096898148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45999.77096898148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45999.77096898148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45999.77096898148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45999.77096898148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45999.77096898148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45999.77096898148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45999.77096898148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45999.77096898148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45999.77096898148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45999.77096898148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45999.77096898148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45999.77096898148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45999.77096898148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45999.77096898148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45999.77096898148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45999.77096898148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45999.77096898148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45999.77096898148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45999.77096898148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45999.77096898148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45999.77096898148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45999.77096898148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45999.77096898148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45999.77096898148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45999.77096898148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45999.77096898148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45999.77096898148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45999.77096898148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45999.77096898148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45999.77096898148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45999.77096898148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45999.77096898148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45999.77096898148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45999.77096898148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45999.77096898148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45999.77096898148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45999.77096898148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45999.77096898148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45999.77096898148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45999.77096898148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45999.77096898148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45999.77096898148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45999.77096898148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45999.77096898148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45999.77096898148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45999.77096898148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45999.77096898148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45999.77096898148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45999.77096898148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45999.77096898148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45999.77096898148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45999.77096898148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45999.77096898148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45999.77096898148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45999.77096898148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45999.77096898148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45999.77096898148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45999.77096898148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45999.77096898148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45999.77096898148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45999.77096898148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45999.77096898148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45999.77096898148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45999.77096898148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45999.77096898148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45999.77096898148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45999.77096898148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45999.77096898148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45999.77096898148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45999.77096898148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45999.77096898148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45999.77096898148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45999.77096898148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45999.77096898148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45999.77096898148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45999.77096898148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45999.77096898148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45999.77096898148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45999.77096898148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45999.77096898148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45999.77096898148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45999.77096898148</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174.77113101851864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15.38354999999865</v>
      </c>
      <c r="H4" s="97">
        <v>45984.381168981483</v>
      </c>
      <c r="I4" s="18" t="str">
        <f>IFERROR(VLOOKUP(D4,DB!A:F,6,0),"")</f>
        <v>SCECO</v>
      </c>
      <c r="J4" s="18" t="str">
        <f>IFERROR(VLOOKUP(D4,DB!A:G,7,0),"")</f>
        <v>Vandalized</v>
      </c>
      <c r="K4" s="19" t="s">
        <v>39118</v>
      </c>
      <c r="L4" s="18" t="str">
        <f>IFERROR(VLOOKUP(D4,DB!A:I,9,0),"")</f>
        <v>Latis</v>
      </c>
    </row>
    <row r="5" spans="1:12" s="151" customFormat="1" ht="31.5" customHeight="1">
      <c r="A5" s="152" t="s">
        <v>39119</v>
      </c>
      <c r="B5" s="58" t="str">
        <f>IFERROR(VLOOKUP(D5,DB!A:K,11,0),"")</f>
        <v>R2</v>
      </c>
      <c r="C5" s="58">
        <v>1</v>
      </c>
      <c r="D5" s="58" t="s">
        <v>22828</v>
      </c>
      <c r="E5" s="81" t="s">
        <v>39109</v>
      </c>
      <c r="F5" s="71">
        <v>45997.355381944442</v>
      </c>
      <c r="G5" s="72">
        <f ca="1">IFERROR(NOW()-F5,"-")</f>
        <v>2.415587037037767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45999.770968865741</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45999.770968865741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45999.770968865741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45999.770968865741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45999.770968865741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45999.770968865741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45999.770968865741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45999.770968865741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45999.770968865741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45999.770968865741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45999.770968865741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45999.770968865741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45999.770968865741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45999.770968865741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45999.770968865741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45999.770968865741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45999.770968865741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45999.770968865741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45999.770968865741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45999.770968865741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45999.770968865741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45999.770968865741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45999.770968865741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45999.770968865741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45999.770968865741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45999.770968865741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45999.770968865741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45999.770968865741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45999.770968865741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45999.770968865741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45999.770968865741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45999.770968865741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45999.770968865741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45999.770968865741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45999.770968865741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45999.770968865741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45999.770968865741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45999.770968865741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45999.770968865741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45999.770968865741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45999.770968865741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45999.770968865741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45999.770968865741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45999.770968865741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45999.770968865741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45999.770968865741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45999.770968865741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45999.770968865741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45999.770968865741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45999.770968865741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45999.770968865741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45999.770968865741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45999.770968865741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45999.770968865741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45999.770968865741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45999.770968865741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45999.770968865741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45999.770968865741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45999.770968865741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45999.770968865741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45999.770968865741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45999.770968865741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45999.770968865741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45999.770968865741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45999.770968865741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45999.770968865741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45999.770968865741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45999.770968865741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45999.770968865741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45999.770968865741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45999.770968865741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45999.770968865741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45999.770968865741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45999.770968865741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45999.770968865741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45999.770968865741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45999.770968865741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45999.770968865741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45999.770968865741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45999.770968865741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45999.770968865741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45999.770968865741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45999.770968865741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45999.770968865741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45999.770968865741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45999.770968865741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45999.770968865741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45999.770968865741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45999.770968865741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45999.770968865741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45999.770968865741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45999.770968865741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45999.770968865741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45999.770968865741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45999.770968865741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45999.770968865741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45999.770968865741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45999.770968865741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45999.770968865741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45999.770968865741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45999.770968865741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45999.770968865741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45999.770968865741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45999.770968865741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45999.770968865741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45999.770968865741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45999.770968865741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45999.770968865741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45999.770968865741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45999.770968865741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45999.770968865741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45999.770968865741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45999.770968865741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45999.770968865741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45999.770968865741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45999.770968865741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45999.770968865741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45999.77096898148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45999.77096898148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45999.77096898148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45999.77096898148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45999.77096898148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45999.77096898148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45999.77096898148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45999.77096898148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45999.77096898148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45999.77096898148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45999.77096898148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45999.77096898148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45999.77096898148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45999.77096898148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45999.77096898148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45999.77096898148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45999.77096898148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45999.77096898148</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45999.77096898148</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45999.77096898148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45999.77096898148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45999.77096898148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45999.77096898148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45999.77096898148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45999.77096898148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45999.77096898148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45999.77096898148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45999.77096898148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45999.77096898148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45999.77096898148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45999.77096898148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45999.77096898148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45999.77096898148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45999.77096898148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45999.77096898148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45999.77096898148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45999.77096898148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45999.77096898148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45999.77096898148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45999.77096898148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45999.77096898148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45999.77096898148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45999.77096898148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45999.77096898148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45999.77096898148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45999.77096898148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45999.77096898148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45999.77096898148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45999.77096898148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45999.77096898148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45999.77096898148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45999.77096898148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45999.77096898148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45999.77096898148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45999.77096898148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45999.77096898148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45999.77096898148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45999.77096898148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45999.77096898148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45999.77096898148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45999.77096898148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45999.77096898148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45999.77096898148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45999.77096898148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45999.77096898148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45999.77096898148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45999.77096898148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45999.77096898148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45999.77096898148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45999.77096898148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45999.77096898148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45999.77096898148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45999.77096898148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45999.77096898148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45999.77096898148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45999.77096898148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45999.77096898148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45999.77096898148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45999.77096898148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45999.77096898148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45999.77096898148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45999.77096898148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45999.77096898148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45999.77096898148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45999.77096898148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45999.77096898148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45999.77096898148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45999.77096898148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45999.77096898148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45999.77096898148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45999.77096898148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45999.77096898148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45999.77096898148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45999.77096898148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45999.77096898148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45999.77096898148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45999.77096898148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45999.77096898148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45999.77096898148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45999.77096898148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45999.77096898148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45999.77096898148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45999.77096898148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45999.77096898148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45999.77096898148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45999.77096898148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45999.77096898148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45999.77096898148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45999.77096898148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45999.77096898148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45999.77096898148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45999.77096898148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45999.77096898148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45999.77096898148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45999.77096898148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45999.77096898148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45999.77096898148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45999.77096898148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45999.77096898148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45999.77096898148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45999.77096898148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45999.77096898148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45999.77096898148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45999.77096898148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45999.77096898148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45999.77096898148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45999.77096898148</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45999.77096898148</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45999.77096898148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45999.77096898148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45999.77096898148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45999.77096898148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45999.77096898148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45999.77096898148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45999.77096898148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45999.77096898148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45999.77096898148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45999.77096898148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45999.77096898148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45999.77096898148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45999.77096898148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45999.77096898148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45999.77096898148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45999.77096898148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45999.77096898148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45999.77096898148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45999.77096898148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45999.77096898148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45999.77096898148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45999.77096898148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45999.77096898148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45999.77096898148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45999.77096898148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45999.77096898148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45999.77096898148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45999.77096898148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45999.77096898148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45999.77096898148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45999.77096898148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45999.77096898148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45999.77096898148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45999.77096898148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45999.77096898148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45999.77096898148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45999.77096898148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45999.77096898148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45999.77096898148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45999.77096898148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45999.77096898148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45999.77096898148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45999.77096898148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45999.77096898148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45999.77096898148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45999.77096898148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45999.77096898148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45999.77096898148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45999.77096898148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45999.77096898148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45999.77096898148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45999.77096898148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45999.77096898148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45999.77096898148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45999.77096898148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45999.77096898148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45999.77096898148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45999.77096898148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45999.77096898148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45999.77096898148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45999.77096898148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45999.77096898148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45999.77096898148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45999.77096898148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45999.77096898148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45999.77096898148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45999.77096898148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45999.77096898148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45999.77096898148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45999.77096898148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45999.77096898148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45999.77096898148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45999.77096898148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45999.77096898148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45999.77096898148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45999.77096898148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45999.77096898148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45999.77096898148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45999.77096898148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45999.77096898148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45999.77096898148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45999.77096898148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45999.77096898148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45999.77096898148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45999.77096898148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45999.77096898148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45999.77096898148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45999.77096898148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45999.77096898148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45999.77096898148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45999.77096898148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45999.77096898148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45999.77096898148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45999.77096898148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45999.77096898148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45999.77096898148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45999.77096898148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45999.77096898148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45999.77096898148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45999.77096898148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45999.77096898148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45999.77096898148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45999.77096898148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45999.77096898148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45999.77096898148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45999.77096898148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45999.77096898148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45999.77096898148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45999.77096898148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45999.77096898148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45999.77096898148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45999.77096898148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45999.77096898148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45999.77096898148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45999.77096898148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45999.77096898148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45999.77096898148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45999.77096898148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45999.77096898148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45999.77096898148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45999.77096898148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45999.77096898148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45999.77096898148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45999.77096898148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45999.77096898148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45999.77096898148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45999.77096898148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45999.77096898148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45999.77096898148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45999.77096898148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45999.77096898148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45999.77096898148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45999.77096898148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45999.77096898148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45999.77096898148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45999.77096898148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45999.77096898148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45999.77096898148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45999.77096898148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45999.77096898148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45999.77096898148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45999.77096898148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45999.77096898148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45999.77096898148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45999.77096898148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45999.77096898148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45999.77096898148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45999.77096898148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45999.77096898148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45999.77096898148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45999.77096898148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45999.77096898148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45999.77096898148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45999.77096898148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45999.77096898148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45999.77096898148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45999.77096898148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45999.77096898148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45999.77096898148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45999.77096898148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45999.77096898148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45999.77096898148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45999.77096898148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45999.77096898148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45999.77096898148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45999.77096898148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45999.77096898148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45999.77096898148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45999.77096898148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45999.77096898148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45999.77096898148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45999.77096898148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45999.77096898148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45999.77096898148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45999.77096898148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45999.77096898148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45999.77096898148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45999.77096898148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45999.77096898148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45999.77096898148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45999.77096898148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45999.77096898148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45999.77096898148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45999.77096898148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45999.77096898148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45999.77096898148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45999.77096898148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45999.77096898148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45999.77096898148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45999.77096898148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45999.77096898148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45999.77096898148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45999.77096898148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45999.77096898148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45999.77096898148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45999.77096898148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45999.77096898148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45999.77096898148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45999.77096898148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45999.77096898148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45999.77096898148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45999.77096898148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45999.77096898148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45999.77096898148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45999.77096898148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45999.77096898148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45999.77096898148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45999.77096898148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45999.77096898148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45999.77096898148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45999.77096898148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45999.77096898148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45999.77096898148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45999.77096898148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45999.77096898148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45999.77096898148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45999.77096898148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45999.77096898148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45999.77096898148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45999.77096898148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45999.77096898148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45999.77096898148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45999.77096898148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45999.77096898148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45999.77096898148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45999.77096898148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45999.77096898148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45999.77096898148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45999.77096898148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45999.77096898148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45999.77096898148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45999.77096898148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45999.77096898148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45999.77096898148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45999.77096898148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45999.77096898148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45999.77096898148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45999.77096898148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45999.77096898148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45999.77096898148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45999.77096898148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45999.77096898148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45999.77096898148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45999.77096898148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45999.77096898148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45999.77096898148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45999.77096898148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45999.77096898148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45999.77096898148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45999.77096898148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45999.77096898148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45999.77096898148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45999.77096898148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45999.77096898148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45999.77096898148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45999.77096898148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45999.77096898148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45999.77096898148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45999.77096898148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45999.77096898148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45999.77096898148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45999.77096898148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45999.77096898148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45999.77096898148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45999.77096898148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45999.77096898148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45999.77096898148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45999.77096898148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45999.77096898148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45999.77096898148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45999.77096898148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45999.77096898148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45999.77096898148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45999.77096898148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45999.77096898148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45999.77096898148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45999.77096898148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45999.77096898148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45999.77096898148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45999.77096898148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45999.77096898148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45999.77096898148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45999.77096898148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45999.77096898148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45999.77096898148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45999.77096898148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45999.77096898148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45999.77096898148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45999.77096898148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45999.77096898148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45999.77096898148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45999.77096898148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45999.77096898148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45999.77096898148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45999.77096898148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45999.77096898148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45999.77096898148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45999.77096898148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45999.77096898148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45999.77096898148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45999.77096898148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45999.77096898148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45999.77096898148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45999.77096898148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45999.77096898148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45999.77096898148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45999.77096898148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45999.77096898148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45999.77096898148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45999.77096898148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45999.77096898148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45999.77096898148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45999.77096898148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45999.77096898148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45999.77096898148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45999.77096898148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45999.77096898148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45999.77096898148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45999.77096898148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45999.77096898148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45999.77096898148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45999.77096898148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45999.77096898148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45999.77096898148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45999.77096898148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45999.77096898148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45999.77096898148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45999.77096898148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45999.77096898148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45999.77096898148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45999.77096898148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45999.77096898148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45999.77096898148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45999.77096898148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45999.77096898148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45999.77096898148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45999.77096898148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45999.77096898148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45999.77096898148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45999.77096898148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45999.77096898148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45999.77096898148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45999.77096898148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45999.77096898148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45999.77096898148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45999.77096898148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45999.77096898148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45999.77096898148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45999.77096898148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45999.77096898148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45999.77096898148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45999.77096898148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45999.77096898148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45999.77096898148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45999.77096898148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45999.77096898148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45999.77096898148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45999.77096898148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45999.77096898148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45999.77096898148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45999.77096898148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45999.77096898148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45999.77096898148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45999.77096898148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45999.77096898148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45999.77096898148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45999.77096898148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45999.77096898148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45999.77096898148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45999.77096898148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45999.77096898148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45999.77096898148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45999.77096898148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45999.77096898148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45999.77096898148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45999.77096898148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45999.77096898148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45999.77096898148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45999.77096898148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45999.77096898148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45999.77096898148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45999.77096898148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45999.77096898148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45999.77096898148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45999.77096898148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45999.77096898148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45999.77096898148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45999.77096898148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45999.77096898148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45999.77096898148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45999.77096898148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45999.77096898148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45999.77096898148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45999.77096898148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45999.77096898148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45999.77096898148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45999.77096898148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45999.77096898148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45999.77096898148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45999.77096898148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45999.77096898148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45999.77096898148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45999.77096898148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45999.77096898148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45999.77096898148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45999.77096898148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45999.77096898148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45999.77096898148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45999.77096898148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45999.77096898148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45999.77096898148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45999.77096898148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45999.77096898148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45999.77096898148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45999.77096898148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45999.77096898148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45999.77096898148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45999.77096898148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45999.77096898148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45999.77096898148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45999.77096898148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45999.77096898148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45999.77096898148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45999.77096898148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45999.77096898148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45999.77096898148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45999.77096898148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45999.77096898148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45999.77096898148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45999.77096898148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45999.77096898148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45999.77096898148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45999.77096898148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45999.77096898148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45999.77096898148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45999.77096898148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45999.77096898148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45999.77096898148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45999.77096898148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45999.77096898148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45999.77096898148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45999.77096898148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45999.77096898148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45999.77096898148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45999.77096898148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45999.77096898148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45999.77096898148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45999.77096898148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45999.77096898148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45999.77096898148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45999.77096898148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45999.77096898148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45999.77096898148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45999.77096898148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45999.77096898148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45999.77096898148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45999.77096898148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45999.77096898148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45999.77096898148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45999.77096898148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45999.77096898148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45999.77096898148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45999.77096898148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45999.77096898148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45999.77096898148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45999.77096898148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45999.77096898148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45999.77096898148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45999.77096898148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45999.77096898148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45999.77096898148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45999.77096898148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45999.77096898148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45999.77096898148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45999.77096898148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45999.77096898148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45999.77096898148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45999.77096898148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45999.77096898148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45999.77096898148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45999.77096898148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45999.77096898148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45999.77096898148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45999.77096898148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45999.77096898148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45999.77096898148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45999.77096898148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45999.77096898148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45999.77096898148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45999.77096898148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45999.77096898148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45999.77096898148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45999.77096898148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45999.77096898148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45999.77096898148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45999.77096898148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45999.77096898148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45999.77096898148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45999.77096898148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45999.77096898148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45999.77096898148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45999.77096898148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45999.77096898148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45999.77096898148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45999.77096898148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45999.77096898148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45999.77096898148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45999.77096898148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45999.77096898148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45999.77096898148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45999.77096898148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45999.77096898148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45999.77096898148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45999.77096898148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45999.77096898148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45999.77096898148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45999.77096898148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45999.77096898148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45999.77096898148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45999.77096898148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45999.77096898148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45999.77096898148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45999.77096898148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45999.77096898148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45999.77096898148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45999.77096898148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45999.77096898148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45999.77096898148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45999.77096898148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45999.77096898148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45999.77096898148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45999.77096898148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45999.77096898148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45999.77096898148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45999.77096898148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45999.77096898148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45999.77096898148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45999.77096898148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45999.77096898148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45999.77096898148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45999.77096898148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45999.77096898148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45999.77096898148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45999.77096898148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45999.77096898148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45999.77096898148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45999.77096898148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45999.77096898148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45999.77096898148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45999.77096898148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45999.77096898148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45999.77096898148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45999.77096898148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45999.77096898148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45999.77096898148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45999.77096898148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45999.77096898148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45999.77096898148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45999.77096898148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45999.77096898148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45999.77096898148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45999.77096898148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45999.77096898148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45999.77096898148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45999.77096898148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45999.77096898148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45999.77096898148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45999.77096898148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45999.77096898148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45999.77096898148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45999.77096898148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45999.77096898148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45999.77096898148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45999.77096898148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45999.77096898148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45999.77096898148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45999.77096898148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45999.77096898148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45999.77096898148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45999.77096898148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45999.77096898148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45999.77096898148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45999.77096898148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45999.77096898148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45999.77096898148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45999.77096898148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45999.77096898148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45999.77096898148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45999.77096898148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45999.77096898148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45999.77096898148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45999.77096898148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45999.77096898148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45999.77096898148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45999.77096898148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45999.77096898148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45999.77096898148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45999.77096898148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45999.77096898148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45999.77096898148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45999.77096898148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45999.77096898148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45999.77096898148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45999.77096898148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45999.77096898148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45999.77096898148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45999.77096898148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45999.77096898148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45999.77096898148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45999.77096898148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45999.77096898148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45999.77096898148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45999.77096898148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45999.77096898148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45999.77096898148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45999.77096898148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45999.77096898148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45999.77096898148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45999.77096898148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45999.77096898148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45999.77096898148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45999.77096898148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45999.77096898148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45999.77096898148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45999.77096898148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45999.77096898148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45999.77096898148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45999.77096898148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45999.77096898148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45999.77096898148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45999.77096898148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45999.77096898148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45999.77096898148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45999.77096898148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45999.77096898148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45999.77096898148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45999.77096898148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45999.77096898148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45999.77096898148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45999.77096898148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45999.77096898148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45999.77096898148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45999.77096898148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45999.77096898148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45999.77096898148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45999.77096898148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45999.77096898148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45999.77096898148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45999.77096898148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45999.77096898148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45999.77096898148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45999.77096898148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45999.77096898148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45999.77096898148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45999.77096898148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45999.77096898148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45999.77096898148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45999.77096898148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45999.77096898148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45999.77096898148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45999.77096898148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45999.77096898148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45999.77096898148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45999.77096898148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45999.77096898148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45999.77096898148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45999.77096898148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45999.77096898148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45999.77096898148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45999.77096898148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45999.77096898148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45999.77096898148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45999.77096898148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45999.77096898148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45999.77096898148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45999.77096898148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45999.77096898148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45999.77096898148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45999.77096898148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45999.77096898148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45999.77096898148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45999.77096898148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45999.77096898148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45999.77096898148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45999.77096898148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45999.77096898148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45999.77096898148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45999.77096898148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45999.77096898148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45999.77096898148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45999.77096898148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45999.77096898148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45999.77096898148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45999.77096898148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45999.77096898148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45999.77096898148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45999.77096898148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45999.77096898148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45999.77096898148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45999.77096898148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45999.77096898148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45999.77096898148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45999.77096898148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45999.77096898148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45999.77096898148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45999.77096898148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45999.77096898148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45999.77096898148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45999.77096898148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45999.77096898148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45999.77096898148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45999.77096898148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45999.77096898148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45999.77096898148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45999.77096898148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45999.77096898148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45999.77096898148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45999.77096898148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45999.77096898148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45999.77096898148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45999.77096898148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45999.77096898148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45999.77096898148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45999.77096898148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45999.77096898148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45999.77096898148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45999.77096898148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45999.77096898148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45999.77096898148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45999.77096898148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45999.77096898148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45999.77096898148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45999.77096898148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45999.77096898148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45999.77096898148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45999.77096898148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45999.77096898148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45999.77096898148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45999.77096898148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45999.77096898148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45999.77096898148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45999.77096898148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45999.77096898148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45999.77096898148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45999.77096898148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45999.77096898148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45999.77096898148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45999.77096898148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45999.77096898148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45999.77096898148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45999.77096898148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45999.77096898148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45999.77096898148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45999.77096898148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45999.77096898148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45999.77096898148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45999.77096898148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45999.77096898148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45999.77096898148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45999.77096898148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45999.77096898148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45999.77096898148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45999.77096898148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45999.77096898148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45999.77096898148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45999.77096898148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45999.77096898148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45999.77096898148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45999.77096898148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45999.77096898148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45999.77096898148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45999.77096898148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45999.77096898148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45999.77096898148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45999.77096898148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45999.77096898148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45999.77096898148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45999.77096898148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45999.77096898148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45999.77096898148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45999.77096898148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45999.77096898148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45999.77096898148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45999.77096898148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45999.77096898148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45999.77096898148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45999.77096898148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45999.77096898148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45999.77096898148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45999.77096898148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45999.77096898148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45999.77096898148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45999.77096898148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45999.77096898148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45999.77096898148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45999.77096898148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45999.77096898148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45999.77096898148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45999.77096898148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45999.77096898148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45999.77096898148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45999.77096898148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45999.77096898148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45999.77096898148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45999.77096898148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45999.77096898148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45999.77096898148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45999.77096898148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45999.77096898148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45999.77096898148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45999.77096898148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45999.77096898148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45999.77096898148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45999.77096898148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45999.77096898148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45999.77096898148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45999.77096898148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45999.77096898148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45999.77096898148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45999.77096898148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45999.77096898148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45999.77096898148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45999.77096898148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45999.77096898148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45999.77096898148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45999.77096898148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45999.77096898148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45999.77096898148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45999.77096898148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45999.77096898148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45999.77096898148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45999.77096898148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45999.77096898148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45999.77096898148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45999.77096898148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45999.77096898148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45999.77096898148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45999.77096898148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45999.77096898148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45999.77096898148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45999.77096898148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45999.77096898148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45999.77096898148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45999.77096898148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45999.77096898148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45999.77096898148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45999.77096898148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45999.77096898148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45999.77096898148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45999.77096898148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45999.77096898148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45999.77096898148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45999.77096898148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45999.77096898148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45999.77096898148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45999.77096898148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45999.77096898148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45999.77096898148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45999.77096898148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45999.77096898148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45999.77096898148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45999.77096898148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45999.77096898148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45999.77096898148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45999.77096898148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45999.77096898148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45999.77096898148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45999.77096898148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45999.77096898148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45999.77096898148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45999.77096898148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45999.77096898148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45999.77096898148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45999.77096898148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45999.77096898148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45999.77096898148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45999.77096898148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45999.77096898148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45999.77096898148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45999.77096898148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45999.77096898148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45999.77096898148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45999.77096898148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45999.77096898148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45999.77096898148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45999.77096898148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45999.77096898148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45999.77096898148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45999.77096898148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45999.77096898148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45999.77096898148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45999.77096898148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45999.77096898148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45999.77096898148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45999.77096898148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296.29025138888392</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0.9768254629598232</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45999.77096898148</v>
      </c>
      <c r="H4" s="91">
        <v>45999.038888888892</v>
      </c>
      <c r="I4" s="107" t="str">
        <f>IFERROR(VLOOKUP(D4,DB!A:F,6,0),"")</f>
        <v>SCECO</v>
      </c>
      <c r="J4" s="107" t="str">
        <f>IFERROR(VLOOKUP(D4,DB!A:G,7,0),"")</f>
        <v>Dead</v>
      </c>
      <c r="K4" s="93" t="s">
        <v>39126</v>
      </c>
      <c r="L4" s="87" t="str">
        <f>IFERROR(VLOOKUP(D4,DB!A:I,9,0),"")</f>
        <v>Latis</v>
      </c>
    </row>
    <row r="5" spans="1:16" ht="39" customHeight="1">
      <c r="A5" s="107" t="s">
        <v>39127</v>
      </c>
      <c r="B5" s="107" t="str">
        <f>IFERROR(VLOOKUP(D5,DB!A:K,11,0),"")</f>
        <v>R4</v>
      </c>
      <c r="C5" s="89">
        <v>1</v>
      </c>
      <c r="D5" s="87" t="s">
        <v>32758</v>
      </c>
      <c r="E5" s="90" t="s">
        <v>39106</v>
      </c>
      <c r="F5" s="91">
        <v>45999.298831018517</v>
      </c>
      <c r="G5" s="92">
        <f t="shared" ca="1" si="0"/>
        <v>0.47213796296273358</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45999.77096898148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45999.77096898148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45999.77096898148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45999.77096898148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45999.77096898148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45999.77096898148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45999.77096898148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45999.77096898148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45999.77096898148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45999.77096898148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45999.77096898148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45999.77096898148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45999.77096898148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45999.77096898148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45999.77096898148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45999.77096898148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45999.77096898148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45999.77096898148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45999.77096898148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45999.77096898148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45999.77096898148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45999.77096898148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45999.77096898148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45999.77096898148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45999.77096898148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45999.77096898148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45999.77096898148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45999.77096898148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45999.77096898148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45999.77096898148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45999.77096898148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45999.77096898148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45999.77096898148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45999.77096898148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45999.77096898148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45999.77096898148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45999.77096898148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45999.77096898148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45999.77096898148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45999.77096898148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45999.77096898148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45999.77096898148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45999.77096898148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45999.77096898148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45999.77096898148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45999.77096898148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45999.77096898148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45999.77096898148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45999.77096898148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45999.77096898148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45999.77096898148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45999.77096898148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45999.77096898148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45999.77096898148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45999.77096898148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45999.77096898148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45999.77096898148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45999.77096898148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45999.77096898148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45999.77096898148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45999.77096898148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45999.77096898148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45999.77096898148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45999.77096898148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45999.77096898148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45999.77096898148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45999.77096898148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45999.77096898148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45999.77096898148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45999.77096898148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45999.77096898148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45999.77096898148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45999.77096898148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45999.77096898148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45999.77096898148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45999.77096898148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45999.77096898148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45999.77096898148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45999.77096898148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45999.77096898148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45999.77096898148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45999.77096898148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45999.77096898148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45999.77096898148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45999.77096898148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45999.77096898148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45999.77096898148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45999.77096898148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45999.77096898148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45999.77096898148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45999.77096898148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45999.77096898148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45999.77096898148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45999.77096898148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45999.77096898148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45999.77096898148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45999.77096898148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45999.77096898148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45999.77096898148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45999.77096898148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45999.77096898148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45999.77096898148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45999.77096898148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45999.77096898148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45999.77096898148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45999.77096898148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45999.77096898148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45999.77096898148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45999.77096898148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45999.77096898148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45999.77096898148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45999.77096898148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45999.77096898148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45999.77096898148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45999.77096898148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45999.77096898148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45999.77096898148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45999.77096898148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45999.77096898148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45999.77096898148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45999.77096898148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45999.77096898148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45999.77096898148</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tabSelected="1" topLeftCell="A5" workbookViewId="0">
      <selection activeCell="A14" sqref="A14:X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107.9389087962918</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73.582091666663473</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51.109857870367705</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18.397670370366541</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2.6634805555513594</v>
      </c>
      <c r="H6" s="38">
        <v>45997.093599537038</v>
      </c>
      <c r="I6" s="37" t="str">
        <f>IFERROR(VLOOKUP(D6,DB!A:F,6,0),"")</f>
        <v>SCECO</v>
      </c>
      <c r="J6" s="37" t="str">
        <f>IFERROR(VLOOKUP(D6,DB!A:G,7,0),"")</f>
        <v>In progress</v>
      </c>
      <c r="K6" s="37" t="s">
        <v>39138</v>
      </c>
      <c r="L6" s="37" t="str">
        <f>IFERROR(VLOOKUP(D6,DB!A:I,9,0),"")</f>
        <v>Latis</v>
      </c>
    </row>
    <row r="7" spans="1:13" ht="30.75">
      <c r="A7" s="37" t="s">
        <v>39139</v>
      </c>
      <c r="B7" s="37" t="str">
        <f>IFERROR(VLOOKUP(D7,DB!A:K,11,0),"")</f>
        <v>R5</v>
      </c>
      <c r="C7" s="37">
        <v>1</v>
      </c>
      <c r="D7" s="37" t="s">
        <v>38216</v>
      </c>
      <c r="E7" s="37" t="s">
        <v>39140</v>
      </c>
      <c r="F7" s="38"/>
      <c r="G7" s="131">
        <f ca="1">IFERROR(NOW()-F7,"")</f>
        <v>45999.770968634257</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37" t="s">
        <v>38196</v>
      </c>
      <c r="E8" s="37" t="s">
        <v>39140</v>
      </c>
      <c r="F8" s="38"/>
      <c r="G8" s="131">
        <f ca="1">IFERROR(NOW()-F8,"")</f>
        <v>45999.770968865741</v>
      </c>
      <c r="H8" s="38">
        <v>45999.642465277779</v>
      </c>
      <c r="I8" s="37" t="str">
        <f>IFERROR(VLOOKUP(D8,DB!A:F,6,0),"")</f>
        <v>SCECO</v>
      </c>
      <c r="J8" s="37" t="str">
        <f>IFERROR(VLOOKUP(D8,DB!A:G,7,0),"")</f>
        <v>Haj Removal</v>
      </c>
      <c r="K8" s="37" t="s">
        <v>39142</v>
      </c>
      <c r="L8" s="37" t="str">
        <f>IFERROR(VLOOKUP(D8,DB!A:I,9,0),"")</f>
        <v>Latis</v>
      </c>
    </row>
    <row r="9" spans="1:13" ht="30.75">
      <c r="A9" s="37" t="s">
        <v>39139</v>
      </c>
      <c r="B9" s="37" t="str">
        <f>IFERROR(VLOOKUP(D9,DB!A:K,11,0),"")</f>
        <v>R5</v>
      </c>
      <c r="C9" s="37">
        <v>1</v>
      </c>
      <c r="D9" s="37" t="s">
        <v>38349</v>
      </c>
      <c r="E9" s="37" t="s">
        <v>39140</v>
      </c>
      <c r="F9" s="38"/>
      <c r="G9" s="131">
        <f ca="1">IFERROR(NOW()-F9,"")</f>
        <v>45999.770968865741</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45999.770968865741</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45999.770968865741</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45999.770968634257</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45999.770968634257</v>
      </c>
      <c r="H13" s="38">
        <v>45999.642465277779</v>
      </c>
      <c r="I13" s="37" t="str">
        <f>IFERROR(VLOOKUP(D13,DB!A:F,6,0),"")</f>
        <v>SCECO</v>
      </c>
      <c r="J13" s="37" t="str">
        <f>IFERROR(VLOOKUP(D13,DB!A:G,7,0),"")</f>
        <v>Haj Removal</v>
      </c>
      <c r="K13" s="37" t="s">
        <v>39141</v>
      </c>
      <c r="L13" s="37" t="str">
        <f>IFERROR(VLOOKUP(D13,DB!A:I,9,0),"")</f>
        <v>Latis</v>
      </c>
    </row>
    <row r="14" spans="1:13" ht="30.75">
      <c r="A14" s="37" t="s">
        <v>39143</v>
      </c>
      <c r="B14" s="37" t="str">
        <f>IFERROR(VLOOKUP(D14,DB!A:K,11,0),"")</f>
        <v>R5</v>
      </c>
      <c r="C14" s="37">
        <v>2</v>
      </c>
      <c r="D14" s="37" t="s">
        <v>38377</v>
      </c>
      <c r="E14" s="37" t="s">
        <v>39112</v>
      </c>
      <c r="F14" s="38"/>
      <c r="G14" s="131">
        <f ca="1">IFERROR(NOW()-F14,"")</f>
        <v>45999.770968865741</v>
      </c>
      <c r="H14" s="38">
        <v>45999.692858796298</v>
      </c>
      <c r="I14" s="37" t="str">
        <f>IFERROR(VLOOKUP(D14,DB!A:F,6,0),"")</f>
        <v>SCECO</v>
      </c>
      <c r="J14" s="37" t="str">
        <f>IFERROR(VLOOKUP(D14,DB!A:G,7,0),"")</f>
        <v>Haj Removal</v>
      </c>
      <c r="K14" s="37" t="s">
        <v>39144</v>
      </c>
      <c r="L14" s="37" t="str">
        <f>IFERROR(VLOOKUP(D14,DB!A:I,9,0),"")</f>
        <v>Latis</v>
      </c>
    </row>
    <row r="15" spans="1:13">
      <c r="A15" s="37" t="s">
        <v>39145</v>
      </c>
      <c r="B15" s="37" t="str">
        <f>IFERROR(VLOOKUP(D15,DB!A:K,11,0),"")</f>
        <v>R5</v>
      </c>
      <c r="C15" s="37">
        <v>2</v>
      </c>
      <c r="D15" s="37" t="s">
        <v>35720</v>
      </c>
      <c r="E15" s="37" t="s">
        <v>39106</v>
      </c>
      <c r="F15" s="38">
        <v>45999.713472222225</v>
      </c>
      <c r="G15" s="131">
        <f ca="1">IFERROR(NOW()-F15,"")</f>
        <v>5.7496643516060431E-2</v>
      </c>
      <c r="H15" s="38">
        <v>45999.70417824074</v>
      </c>
      <c r="I15" s="37" t="str">
        <f>IFERROR(VLOOKUP(D15,DB!A:F,6,0),"")</f>
        <v>SCECO</v>
      </c>
      <c r="J15" s="37" t="str">
        <f>IFERROR(VLOOKUP(D15,DB!A:G,7,0),"")</f>
        <v>No BB Shifted</v>
      </c>
      <c r="K15" s="37" t="s">
        <v>39146</v>
      </c>
      <c r="L15" s="37" t="str">
        <f>IFERROR(VLOOKUP(D15,DB!A:I,9,0),"")</f>
        <v>Latis</v>
      </c>
    </row>
    <row r="16" spans="1:13" ht="30.75">
      <c r="A16" s="37" t="s">
        <v>39147</v>
      </c>
      <c r="B16" s="37" t="str">
        <f>IFERROR(VLOOKUP(D16,DB!A:K,11,0),"")</f>
        <v>R5</v>
      </c>
      <c r="C16" s="37">
        <v>6</v>
      </c>
      <c r="D16" s="37" t="s">
        <v>38287</v>
      </c>
      <c r="E16" s="37" t="s">
        <v>39112</v>
      </c>
      <c r="F16" s="38">
        <v>45999.755324074074</v>
      </c>
      <c r="G16" s="131">
        <f ca="1">IFERROR(NOW()-F16,"")</f>
        <v>1.5644791667000391E-2</v>
      </c>
      <c r="H16" s="38">
        <v>45999.746678240743</v>
      </c>
      <c r="I16" s="37" t="str">
        <f>IFERROR(VLOOKUP(D16,DB!A:F,6,0),"")</f>
        <v>SCECO</v>
      </c>
      <c r="J16" s="37" t="str">
        <f>IFERROR(VLOOKUP(D16,DB!A:G,7,0),"")</f>
        <v>Haj Removal</v>
      </c>
      <c r="K16" s="37" t="s">
        <v>39148</v>
      </c>
      <c r="L16" s="37" t="str">
        <f>IFERROR(VLOOKUP(D16,DB!A:I,9,0),"")</f>
        <v>Latis</v>
      </c>
    </row>
    <row r="17" spans="1:12">
      <c r="A17" s="37"/>
      <c r="B17" s="37" t="str">
        <f>IFERROR(VLOOKUP(D17,DB!A:K,11,0),"")</f>
        <v/>
      </c>
      <c r="C17" s="37"/>
      <c r="D17" s="37"/>
      <c r="E17" s="37"/>
      <c r="F17" s="38"/>
      <c r="G17" s="131">
        <f ca="1">IFERROR(NOW()-F17,"")</f>
        <v>45999.77096898148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45999.77096898148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45999.77096898148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45999.77096898148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45999.77096898148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45999.77096898148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45999.77096898148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45999.77096898148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45999.77096898148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45999.77096898148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45999.77096898148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45999.77096898148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45999.77096898148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45999.77096898148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45999.77096898148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45999.77096898148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45999.77096898148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45999.77096898148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45999.77096898148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45999.77096898148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45999.77096898148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45999.77096898148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45999.77096898148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45999.77096898148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45999.77096898148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45999.77096898148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45999.77096898148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45999.77096898148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45999.77096898148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45999.77096898148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45999.77096898148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45999.77096898148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45999.77096898148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45999.77096898148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45999.77096898148</v>
      </c>
      <c r="H51" s="38"/>
      <c r="I51" s="37" t="str">
        <f>IFERROR(VLOOKUP(D51,DB!A:F,6,0),"")</f>
        <v/>
      </c>
      <c r="J51" s="37" t="str">
        <f>IFERROR(VLOOKUP(D51,DB!A:G,7,0),"")</f>
        <v/>
      </c>
      <c r="K51" s="37"/>
      <c r="L51" s="37"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1</v>
      </c>
      <c r="D2" s="115" t="s">
        <v>31173</v>
      </c>
      <c r="E2" s="138" t="s">
        <v>39106</v>
      </c>
      <c r="F2" s="117">
        <v>45999.631469907406</v>
      </c>
      <c r="G2" s="72">
        <f t="shared" ref="G2:G22" ca="1" si="0">IFERROR(NOW()-F2,"-")</f>
        <v>0.139499074073683</v>
      </c>
      <c r="H2" s="117">
        <v>45999.625567129631</v>
      </c>
      <c r="I2" s="115" t="str">
        <f>IFERROR(VLOOKUP(D2,DB!A:F,6,0),"")</f>
        <v>Generator-SG</v>
      </c>
      <c r="J2" s="115" t="str">
        <f>IFERROR(VLOOKUP(D2,DB!A:G,7,0),"")</f>
        <v>Vandalized</v>
      </c>
      <c r="K2" s="118" t="s">
        <v>39150</v>
      </c>
      <c r="L2" s="133" t="str">
        <f>IFERROR(VLOOKUP(D2,DB!A:I,9,0),"")</f>
        <v>Latis</v>
      </c>
    </row>
    <row r="3" spans="1:16382" ht="31.5" customHeight="1">
      <c r="A3" s="114"/>
      <c r="B3" s="115" t="str">
        <f>IFERROR(VLOOKUP(D3,DB!A:K,11,0),"")</f>
        <v/>
      </c>
      <c r="C3" s="116"/>
      <c r="D3" s="115"/>
      <c r="E3" s="138"/>
      <c r="F3" s="117"/>
      <c r="G3" s="72">
        <f t="shared" ca="1" si="0"/>
        <v>45999.77096898148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45999.77096898148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45999.77096898148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45999.77096898148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45999.77096898148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45999.77096898148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45999.77096898148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45999.77096898148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45999.77096898148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45999.77096898148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45999.77096898148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45999.77096898148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45999.77096898148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45999.77096898148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45999.77096898148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45999.77096898148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45999.77096898148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45999.77096898148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45999.77096898148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45999.77096898148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45999.77096898148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45999.77096898148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45999.77096898148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45999.77096898148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45999.77096898148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45999.77096898148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45999.77096898148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45999.77096898148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45999.77096898148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45999.77096898148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45999.77096898148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45999.77096898148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45999.77096898148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45999.77096898148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45999.77096898148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45999.77096898148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45999.77096898148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45999.77096898148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45999.77096898148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45999.77096898148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45999.77096898148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45999.77096898148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45999.77096898148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45999.77096898148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45999.77096898148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45999.77096898148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45999.77096898148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45999.77096898148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45999.77096898148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45999.77096898148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45999.77096898148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45999.77096898148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45999.77096898148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45999.77096898148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45999.77096898148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45999.77096898148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45999.77096898148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45999.77096898148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45999.77096898148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45999.77096898148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45999.77096898148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45999.77096898148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45999.77096898148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45999.77096898148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45999.77096898148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45999.77096898148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45999.77096898148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45999.77096898148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45999.77096898148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45999.77096898148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45999.77096898148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45999.77096898148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45999.77096898148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45999.77096898148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45999.77096898148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45999.77096898148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45999.77096898148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45999.77096898148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45999.77096898148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45999.77096898148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45999.77096898148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45999.77096898148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45999.77096898148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45999.77096898148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45999.77096898148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45999.77096898148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45999.77096898148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45999.77096898148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45999.77096898148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45999.77096898148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45999.77096898148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45999.77096898148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45999.77096898148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45999.77096898148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45999.77096898148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45999.77096898148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45999.77096898148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45999.77096898148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45999.77096898148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45999.77096898148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45999.77096898148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45999.77096898148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45999.77096898148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45999.77096898148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45999.77096898148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45999.77096898148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45999.77096898148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45999.77096898148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45999.77096898148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45999.77096898148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45999.77096898148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45999.77096898148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45999.77096898148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45999.77096898148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45999.77096898148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45999.77096898148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45999.77096898148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45999.77096898148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45999.77096898148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45999.77096898148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45999.77096898148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45999.77096898148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45999.77096898148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45999.77096898148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45999.77096898148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45999.77096898148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45999.77096898148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45999.77096898148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45999.77096898148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45999.77096898148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45999.77096898148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45999.77096898148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45999.77096898148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45999.77096898148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45999.77096898148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45999.77096898148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45999.77096898148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45999.77096898148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45999.77096898148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45999.77096898148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45999.77096898148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45999.77096898148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45999.77096898148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45999.77096898148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45999.77096898148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45999.77096898148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45999.77096898148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45999.77096898148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45999.77096898148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45999.77096898148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45999.77096898148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45999.77096898148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45999.77096898148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45999.77096898148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45999.77096898148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45999.77096898148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45999.77096898148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45999.77096898148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45999.77096898148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45999.77096898148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45999.77096898148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45999.77096898148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45999.77096898148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45999.77096898148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45999.77096898148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45999.77096898148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45999.77096898148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45999.77096898148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45999.77096898148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45999.77096898148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45999.77096898148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45999.77096898148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45999.77096898148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45999.77096898148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45999.77096898148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45999.77096898148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45999.77096898148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45999.77096898148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45999.77096898148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45999.77096898148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45999.77096898148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45999.77096898148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45999.77096898148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45999.77096898148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45999.77096898148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45999.77096898148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45999.77096898148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45999.77096898148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45999.77096898148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45999.77096898148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45999.77096898148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45999.77096898148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45999.77096898148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45999.77096898148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45999.77096898148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45999.77096898148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45999.77096898148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45999.77096898148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45999.77096898148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45999.77096898148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45999.77096898148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45999.77096898148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45999.77096898148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45999.77096898148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45999.77096898148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45999.77096898148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45999.77096898148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45999.77096898148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45999.77096898148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45999.77096898148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45999.77096898148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45999.77096898148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45999.77096898148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45999.77096898148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45999.77096898148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45999.77096898148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45999.77096898148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45999.77096898148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45999.77096898148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45999.77096898148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45999.77096898148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45999.77096898148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45999.77096898148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45999.77096898148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45999.77096898148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45999.77096898148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45999.77096898148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45999.77096898148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45999.77096898148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45999.77096898148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45999.77096898148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45999.77096898148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45999.77096898148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45999.77096898148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45999.77096898148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45999.77096898148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45999.77096898148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45999.77096898148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45999.77096898148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45999.77096898148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45999.77096898148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45999.77096898148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45999.77096898148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45999.77096898148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45999.77096898148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45999.77096898148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45999.77096898148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45999.77096898148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45999.77096898148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45999.77096898148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45999.77096898148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45999.77096898148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45999.77096898148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45999.77096898148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45999.77096898148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45999.77096898148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45999.77096898148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45999.77096898148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45999.77096898148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45999.77096898148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45999.77096898148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45999.77096898148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45999.77096898148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45999.77096898148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45999.77096898148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45999.77096898148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45999.77096898148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45999.77096898148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45999.77096898148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45999.77096898148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45999.77096898148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45999.77096898148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45999.77096898148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45999.77096898148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45999.77096898148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45999.77096898148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45999.77096898148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45999.77096898148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45999.77096898148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45999.77096898148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45999.77096898148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45999.77096898148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45999.77096898148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45999.77096898148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45999.77096898148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45999.77096898148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45999.77096898148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45999.77096898148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45999.77096898148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45999.77096898148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45999.77096898148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45999.77096898148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45999.77096898148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45999.77096898148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45999.77096898148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45999.77096898148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45999.77096898148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45999.77096898148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45999.77096898148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45999.77096898148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45999.77096898148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45999.77096898148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45999.77096898148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45999.77096898148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45999.77096898148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45999.77096898148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45999.77096898148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45999.77096898148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45999.77096898148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45999.77096898148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45999.77096898148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45999.77096898148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45999.77096898148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45999.77096898148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45999.77096898148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45999.77096898148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45999.77096898148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45999.77096898148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45999.77096898148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45999.77096898148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45999.77096898148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45999.77096898148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45999.77096898148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45999.77096898148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45999.77096898148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45999.77096898148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45999.77096898148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45999.77096898148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45999.77096898148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45999.77096898148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45999.77096898148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45999.77096898148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45999.77096898148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45999.77096898148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45999.77096898148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45999.77096898148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45999.77096898148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45999.77096898148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45999.77096898148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45999.77096898148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45999.77096898148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45999.77096898148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45999.77096898148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45999.77096898148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45999.77096898148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45999.77096898148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45999.77096898148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45999.77096898148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45999.77096898148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45999.77096898148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45999.77096898148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45999.77096898148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45999.77096898148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45999.77096898148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45999.77096898148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45999.77096898148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45999.77096898148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45999.77096898148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45999.77096898148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45999.77096898148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45999.77096898148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45999.77096898148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45999.77096898148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45999.77096898148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45999.77096898148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45999.77096898148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45999.77096898148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45999.77096898148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45999.77096898148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45999.77096898148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45999.77096898148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45999.77096898148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45999.77096898148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45999.77096898148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45999.77096898148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45999.77096898148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45999.77096898148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45999.77096898148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45999.77096898148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45999.77096898148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45999.77096898148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45999.77096898148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45999.77096898148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45999.77096898148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45999.77096898148</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45999.77096898148</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2025-12-08T15:31:50Z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